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aren.falcon\Downloads\"/>
    </mc:Choice>
  </mc:AlternateContent>
  <xr:revisionPtr revIDLastSave="0" documentId="13_ncr:1_{1932092B-F863-4216-A029-F4D0AFF1A904}" xr6:coauthVersionLast="47" xr6:coauthVersionMax="47" xr10:uidLastSave="{00000000-0000-0000-0000-000000000000}"/>
  <bookViews>
    <workbookView xWindow="-108" yWindow="-108" windowWidth="23256" windowHeight="12576" tabRatio="689" activeTab="5" xr2:uid="{00000000-000D-0000-FFFF-FFFF00000000}"/>
  </bookViews>
  <sheets>
    <sheet name="PANEL DE CONTROL DISTRITAL" sheetId="14" r:id="rId1"/>
    <sheet name="030151" sheetId="29" r:id="rId2"/>
    <sheet name="030152" sheetId="70" r:id="rId3"/>
    <sheet name="030153" sheetId="71" r:id="rId4"/>
    <sheet name="030154" sheetId="72" r:id="rId5"/>
    <sheet name="030155" sheetId="82" r:id="rId6"/>
    <sheet name="030156" sheetId="83" r:id="rId7"/>
    <sheet name="030157" sheetId="79" r:id="rId8"/>
    <sheet name="030251" sheetId="74" r:id="rId9"/>
    <sheet name="030252" sheetId="75" r:id="rId10"/>
  </sheets>
  <definedNames>
    <definedName name="_xlnm.Print_Titles" localSheetId="1">'030151'!$1:$4</definedName>
    <definedName name="_xlnm.Print_Titles" localSheetId="2">'030152'!$1:$4</definedName>
    <definedName name="_xlnm.Print_Titles" localSheetId="3">'030153'!$1:$4</definedName>
    <definedName name="_xlnm.Print_Titles" localSheetId="4">'030154'!$1:$4</definedName>
    <definedName name="_xlnm.Print_Titles" localSheetId="5">'030155'!$1:$4</definedName>
    <definedName name="_xlnm.Print_Titles" localSheetId="6">'030156'!$1:$4</definedName>
    <definedName name="_xlnm.Print_Titles" localSheetId="7">'030157'!$1:$4</definedName>
    <definedName name="_xlnm.Print_Titles" localSheetId="8">'030251'!$1:$4</definedName>
    <definedName name="_xlnm.Print_Titles" localSheetId="9">'030252'!$1:$4</definedName>
    <definedName name="_xlnm.Print_Titles" localSheetId="0">'PANEL DE CONTROL DISTRITAL'!$1:$4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0" i="79" l="1"/>
  <c r="AS10" i="83"/>
  <c r="AS10" i="82"/>
  <c r="I7" i="83"/>
  <c r="I7" i="82"/>
  <c r="I7" i="72"/>
  <c r="I7" i="71"/>
  <c r="I7" i="70"/>
  <c r="A1" i="70"/>
  <c r="I7" i="79" l="1"/>
  <c r="I7" i="75"/>
  <c r="I7" i="74"/>
  <c r="H26" i="83"/>
  <c r="AS25" i="83"/>
  <c r="H25" i="83"/>
  <c r="G25" i="83"/>
  <c r="F25" i="83"/>
  <c r="E25" i="83"/>
  <c r="D25" i="83"/>
  <c r="C25" i="83"/>
  <c r="B25" i="83"/>
  <c r="A25" i="83"/>
  <c r="H23" i="83"/>
  <c r="AS22" i="83"/>
  <c r="H22" i="83"/>
  <c r="G22" i="83"/>
  <c r="F22" i="83"/>
  <c r="E22" i="83"/>
  <c r="D22" i="83"/>
  <c r="C22" i="83"/>
  <c r="B22" i="83"/>
  <c r="A22" i="83"/>
  <c r="H20" i="83"/>
  <c r="AS19" i="83"/>
  <c r="H19" i="83"/>
  <c r="G19" i="83"/>
  <c r="F19" i="83"/>
  <c r="E19" i="83"/>
  <c r="D19" i="83"/>
  <c r="C19" i="83"/>
  <c r="B19" i="83"/>
  <c r="A19" i="83"/>
  <c r="H17" i="83"/>
  <c r="AS16" i="83"/>
  <c r="H16" i="83"/>
  <c r="G16" i="83"/>
  <c r="F16" i="83"/>
  <c r="E16" i="83"/>
  <c r="D16" i="83"/>
  <c r="C16" i="83"/>
  <c r="B16" i="83"/>
  <c r="A16" i="83"/>
  <c r="H14" i="83"/>
  <c r="AS13" i="83"/>
  <c r="H13" i="83"/>
  <c r="G13" i="83"/>
  <c r="F13" i="83"/>
  <c r="E13" i="83"/>
  <c r="D13" i="83"/>
  <c r="C13" i="83"/>
  <c r="B13" i="83"/>
  <c r="A13" i="83"/>
  <c r="H11" i="83"/>
  <c r="H10" i="83"/>
  <c r="G10" i="83"/>
  <c r="F10" i="83"/>
  <c r="E10" i="83"/>
  <c r="D10" i="83"/>
  <c r="C10" i="83"/>
  <c r="B10" i="83"/>
  <c r="A10" i="83"/>
  <c r="AR9" i="83"/>
  <c r="AQ9" i="83"/>
  <c r="AP9" i="83"/>
  <c r="AO9" i="83"/>
  <c r="AN9" i="83"/>
  <c r="AM9" i="83"/>
  <c r="AL9" i="83"/>
  <c r="AK9" i="83"/>
  <c r="AJ9" i="83"/>
  <c r="AI9" i="83"/>
  <c r="AH9" i="83"/>
  <c r="AG9" i="83"/>
  <c r="AF9" i="83"/>
  <c r="AE9" i="83"/>
  <c r="AD9" i="83"/>
  <c r="AC9" i="83"/>
  <c r="AB9" i="83"/>
  <c r="AA9" i="83"/>
  <c r="Z9" i="83"/>
  <c r="Y9" i="83"/>
  <c r="X9" i="83"/>
  <c r="W9" i="83"/>
  <c r="V9" i="83"/>
  <c r="U9" i="83"/>
  <c r="T9" i="83"/>
  <c r="S9" i="83"/>
  <c r="R9" i="83"/>
  <c r="Q9" i="83"/>
  <c r="P9" i="83"/>
  <c r="O9" i="83"/>
  <c r="N9" i="83"/>
  <c r="M9" i="83"/>
  <c r="L9" i="83"/>
  <c r="K9" i="83"/>
  <c r="J9" i="83"/>
  <c r="I9" i="83"/>
  <c r="H9" i="83"/>
  <c r="G9" i="83"/>
  <c r="F9" i="83"/>
  <c r="E9" i="83"/>
  <c r="D9" i="83"/>
  <c r="C9" i="83"/>
  <c r="B9" i="83"/>
  <c r="E7" i="83"/>
  <c r="B7" i="83"/>
  <c r="B6" i="83"/>
  <c r="A6" i="83"/>
  <c r="A1" i="83"/>
  <c r="H26" i="82"/>
  <c r="AS25" i="82"/>
  <c r="H25" i="82"/>
  <c r="G25" i="82"/>
  <c r="F25" i="82"/>
  <c r="E25" i="82"/>
  <c r="D25" i="82"/>
  <c r="C25" i="82"/>
  <c r="B25" i="82"/>
  <c r="A25" i="82"/>
  <c r="H23" i="82"/>
  <c r="AS22" i="82"/>
  <c r="H22" i="82"/>
  <c r="G22" i="82"/>
  <c r="F22" i="82"/>
  <c r="E22" i="82"/>
  <c r="D22" i="82"/>
  <c r="C22" i="82"/>
  <c r="B22" i="82"/>
  <c r="A22" i="82"/>
  <c r="H20" i="82"/>
  <c r="AS19" i="82"/>
  <c r="H19" i="82"/>
  <c r="G19" i="82"/>
  <c r="F19" i="82"/>
  <c r="E19" i="82"/>
  <c r="D19" i="82"/>
  <c r="C19" i="82"/>
  <c r="B19" i="82"/>
  <c r="A19" i="82"/>
  <c r="H17" i="82"/>
  <c r="AS16" i="82"/>
  <c r="H16" i="82"/>
  <c r="G16" i="82"/>
  <c r="F16" i="82"/>
  <c r="E16" i="82"/>
  <c r="D16" i="82"/>
  <c r="C16" i="82"/>
  <c r="B16" i="82"/>
  <c r="A16" i="82"/>
  <c r="H14" i="82"/>
  <c r="AS13" i="82"/>
  <c r="H13" i="82"/>
  <c r="G13" i="82"/>
  <c r="F13" i="82"/>
  <c r="E13" i="82"/>
  <c r="D13" i="82"/>
  <c r="C13" i="82"/>
  <c r="B13" i="82"/>
  <c r="A13" i="82"/>
  <c r="H11" i="82"/>
  <c r="H10" i="82"/>
  <c r="G10" i="82"/>
  <c r="F10" i="82"/>
  <c r="E10" i="82"/>
  <c r="D10" i="82"/>
  <c r="C10" i="82"/>
  <c r="B10" i="82"/>
  <c r="A10" i="82"/>
  <c r="AR9" i="82"/>
  <c r="AQ9" i="82"/>
  <c r="AP9" i="82"/>
  <c r="AO9" i="82"/>
  <c r="AN9" i="82"/>
  <c r="AM9" i="82"/>
  <c r="AL9" i="82"/>
  <c r="AK9" i="82"/>
  <c r="AJ9" i="82"/>
  <c r="AI9" i="82"/>
  <c r="AH9" i="82"/>
  <c r="AG9" i="82"/>
  <c r="AF9" i="82"/>
  <c r="AE9" i="82"/>
  <c r="AD9" i="82"/>
  <c r="AC9" i="82"/>
  <c r="AB9" i="82"/>
  <c r="AA9" i="82"/>
  <c r="Z9" i="82"/>
  <c r="Y9" i="82"/>
  <c r="X9" i="82"/>
  <c r="W9" i="82"/>
  <c r="V9" i="82"/>
  <c r="U9" i="82"/>
  <c r="T9" i="82"/>
  <c r="S9" i="82"/>
  <c r="R9" i="82"/>
  <c r="Q9" i="82"/>
  <c r="P9" i="82"/>
  <c r="O9" i="82"/>
  <c r="N9" i="82"/>
  <c r="M9" i="82"/>
  <c r="L9" i="82"/>
  <c r="K9" i="82"/>
  <c r="J9" i="82"/>
  <c r="I9" i="82"/>
  <c r="H9" i="82"/>
  <c r="G9" i="82"/>
  <c r="F9" i="82"/>
  <c r="E9" i="82"/>
  <c r="D9" i="82"/>
  <c r="C9" i="82"/>
  <c r="B9" i="82"/>
  <c r="E7" i="82"/>
  <c r="B7" i="82"/>
  <c r="B6" i="82"/>
  <c r="A6" i="82"/>
  <c r="A1" i="82"/>
  <c r="AS19" i="79"/>
  <c r="AS22" i="70"/>
  <c r="AS10" i="29"/>
  <c r="AS22" i="29"/>
  <c r="A6" i="70"/>
  <c r="B6" i="70"/>
  <c r="B7" i="70"/>
  <c r="E7" i="70"/>
  <c r="B9" i="70"/>
  <c r="C9" i="70"/>
  <c r="D9" i="70"/>
  <c r="E9" i="70"/>
  <c r="F9" i="70"/>
  <c r="G9" i="70"/>
  <c r="H9" i="70"/>
  <c r="I9" i="70"/>
  <c r="J9" i="70"/>
  <c r="K9" i="70"/>
  <c r="L9" i="70"/>
  <c r="M9" i="70"/>
  <c r="N9" i="70"/>
  <c r="O9" i="70"/>
  <c r="P9" i="70"/>
  <c r="Q9" i="70"/>
  <c r="R9" i="70"/>
  <c r="S9" i="70"/>
  <c r="T9" i="70"/>
  <c r="U9" i="70"/>
  <c r="V9" i="70"/>
  <c r="W9" i="70"/>
  <c r="X9" i="70"/>
  <c r="Y9" i="70"/>
  <c r="Z9" i="70"/>
  <c r="AA9" i="70"/>
  <c r="AB9" i="70"/>
  <c r="AC9" i="70"/>
  <c r="AD9" i="70"/>
  <c r="AE9" i="70"/>
  <c r="AF9" i="70"/>
  <c r="AG9" i="70"/>
  <c r="AH9" i="70"/>
  <c r="AI9" i="70"/>
  <c r="AJ9" i="70"/>
  <c r="AK9" i="70"/>
  <c r="AL9" i="70"/>
  <c r="AM9" i="70"/>
  <c r="AN9" i="70"/>
  <c r="AO9" i="70"/>
  <c r="AP9" i="70"/>
  <c r="AQ9" i="70"/>
  <c r="AR9" i="70"/>
  <c r="A10" i="70"/>
  <c r="B10" i="70"/>
  <c r="C10" i="70"/>
  <c r="D10" i="70"/>
  <c r="E10" i="70"/>
  <c r="F10" i="70"/>
  <c r="G10" i="70"/>
  <c r="H10" i="70"/>
  <c r="AS10" i="70"/>
  <c r="H11" i="70"/>
  <c r="A13" i="70"/>
  <c r="B13" i="70"/>
  <c r="C13" i="70"/>
  <c r="D13" i="70"/>
  <c r="E13" i="70"/>
  <c r="F13" i="70"/>
  <c r="G13" i="70"/>
  <c r="H13" i="70"/>
  <c r="AS13" i="70"/>
  <c r="H14" i="70"/>
  <c r="A16" i="70"/>
  <c r="B16" i="70"/>
  <c r="C16" i="70"/>
  <c r="D16" i="70"/>
  <c r="E16" i="70"/>
  <c r="F16" i="70"/>
  <c r="G16" i="70"/>
  <c r="H16" i="70"/>
  <c r="AS16" i="70"/>
  <c r="H17" i="70"/>
  <c r="A19" i="70"/>
  <c r="B19" i="70"/>
  <c r="C19" i="70"/>
  <c r="D19" i="70"/>
  <c r="E19" i="70"/>
  <c r="F19" i="70"/>
  <c r="G19" i="70"/>
  <c r="H19" i="70"/>
  <c r="AS19" i="70"/>
  <c r="H20" i="70"/>
  <c r="A22" i="70"/>
  <c r="B22" i="70"/>
  <c r="C22" i="70"/>
  <c r="D22" i="70"/>
  <c r="E22" i="70"/>
  <c r="F22" i="70"/>
  <c r="G22" i="70"/>
  <c r="H22" i="70"/>
  <c r="H23" i="70"/>
  <c r="A25" i="70"/>
  <c r="B25" i="70"/>
  <c r="C25" i="70"/>
  <c r="D25" i="70"/>
  <c r="E25" i="70"/>
  <c r="F25" i="70"/>
  <c r="G25" i="70"/>
  <c r="H25" i="70"/>
  <c r="AS25" i="70"/>
  <c r="H26" i="70"/>
  <c r="I7" i="29"/>
  <c r="H26" i="79" l="1"/>
  <c r="AS25" i="79"/>
  <c r="H25" i="79"/>
  <c r="G25" i="79"/>
  <c r="F25" i="79"/>
  <c r="E25" i="79"/>
  <c r="D25" i="79"/>
  <c r="C25" i="79"/>
  <c r="B25" i="79"/>
  <c r="A25" i="79"/>
  <c r="H23" i="79"/>
  <c r="AS22" i="79"/>
  <c r="H22" i="79"/>
  <c r="G22" i="79"/>
  <c r="F22" i="79"/>
  <c r="E22" i="79"/>
  <c r="D22" i="79"/>
  <c r="C22" i="79"/>
  <c r="B22" i="79"/>
  <c r="A22" i="79"/>
  <c r="H20" i="79"/>
  <c r="H19" i="79"/>
  <c r="G19" i="79"/>
  <c r="F19" i="79"/>
  <c r="E19" i="79"/>
  <c r="D19" i="79"/>
  <c r="C19" i="79"/>
  <c r="B19" i="79"/>
  <c r="A19" i="79"/>
  <c r="H17" i="79"/>
  <c r="AS16" i="79"/>
  <c r="H16" i="79"/>
  <c r="G16" i="79"/>
  <c r="F16" i="79"/>
  <c r="E16" i="79"/>
  <c r="D16" i="79"/>
  <c r="C16" i="79"/>
  <c r="B16" i="79"/>
  <c r="A16" i="79"/>
  <c r="H14" i="79"/>
  <c r="AS13" i="79"/>
  <c r="H13" i="79"/>
  <c r="G13" i="79"/>
  <c r="F13" i="79"/>
  <c r="E13" i="79"/>
  <c r="D13" i="79"/>
  <c r="C13" i="79"/>
  <c r="B13" i="79"/>
  <c r="A13" i="79"/>
  <c r="H11" i="79"/>
  <c r="H10" i="79"/>
  <c r="G10" i="79"/>
  <c r="F10" i="79"/>
  <c r="E10" i="79"/>
  <c r="D10" i="79"/>
  <c r="C10" i="79"/>
  <c r="B10" i="79"/>
  <c r="A10" i="79"/>
  <c r="AR9" i="79"/>
  <c r="AQ9" i="79"/>
  <c r="AP9" i="79"/>
  <c r="AO9" i="79"/>
  <c r="AN9" i="79"/>
  <c r="AM9" i="79"/>
  <c r="AL9" i="79"/>
  <c r="AK9" i="79"/>
  <c r="AJ9" i="79"/>
  <c r="AI9" i="79"/>
  <c r="AH9" i="79"/>
  <c r="AG9" i="79"/>
  <c r="AF9" i="79"/>
  <c r="AE9" i="79"/>
  <c r="AD9" i="79"/>
  <c r="AC9" i="79"/>
  <c r="AB9" i="79"/>
  <c r="AA9" i="79"/>
  <c r="Z9" i="79"/>
  <c r="Y9" i="79"/>
  <c r="X9" i="79"/>
  <c r="W9" i="79"/>
  <c r="V9" i="79"/>
  <c r="U9" i="79"/>
  <c r="T9" i="79"/>
  <c r="S9" i="79"/>
  <c r="R9" i="79"/>
  <c r="Q9" i="79"/>
  <c r="P9" i="79"/>
  <c r="O9" i="79"/>
  <c r="N9" i="79"/>
  <c r="M9" i="79"/>
  <c r="L9" i="79"/>
  <c r="K9" i="79"/>
  <c r="J9" i="79"/>
  <c r="I9" i="79"/>
  <c r="H9" i="79"/>
  <c r="G9" i="79"/>
  <c r="F9" i="79"/>
  <c r="E9" i="79"/>
  <c r="D9" i="79"/>
  <c r="C9" i="79"/>
  <c r="B9" i="79"/>
  <c r="E7" i="79"/>
  <c r="B7" i="79"/>
  <c r="B6" i="79"/>
  <c r="A6" i="79"/>
  <c r="H26" i="75"/>
  <c r="AS25" i="75"/>
  <c r="H25" i="75"/>
  <c r="G25" i="75"/>
  <c r="F25" i="75"/>
  <c r="E25" i="75"/>
  <c r="D25" i="75"/>
  <c r="C25" i="75"/>
  <c r="B25" i="75"/>
  <c r="A25" i="75"/>
  <c r="H23" i="75"/>
  <c r="AS22" i="75"/>
  <c r="H22" i="75"/>
  <c r="G22" i="75"/>
  <c r="F22" i="75"/>
  <c r="E22" i="75"/>
  <c r="D22" i="75"/>
  <c r="C22" i="75"/>
  <c r="B22" i="75"/>
  <c r="A22" i="75"/>
  <c r="H20" i="75"/>
  <c r="AS19" i="75"/>
  <c r="H19" i="75"/>
  <c r="G19" i="75"/>
  <c r="F19" i="75"/>
  <c r="E19" i="75"/>
  <c r="D19" i="75"/>
  <c r="C19" i="75"/>
  <c r="B19" i="75"/>
  <c r="A19" i="75"/>
  <c r="H17" i="75"/>
  <c r="AS16" i="75"/>
  <c r="H16" i="75"/>
  <c r="G16" i="75"/>
  <c r="F16" i="75"/>
  <c r="E16" i="75"/>
  <c r="D16" i="75"/>
  <c r="C16" i="75"/>
  <c r="B16" i="75"/>
  <c r="A16" i="75"/>
  <c r="H14" i="75"/>
  <c r="AS13" i="75"/>
  <c r="H13" i="75"/>
  <c r="G13" i="75"/>
  <c r="F13" i="75"/>
  <c r="E13" i="75"/>
  <c r="D13" i="75"/>
  <c r="C13" i="75"/>
  <c r="B13" i="75"/>
  <c r="A13" i="75"/>
  <c r="H11" i="75"/>
  <c r="AS10" i="75"/>
  <c r="H10" i="75"/>
  <c r="G10" i="75"/>
  <c r="F10" i="75"/>
  <c r="E10" i="75"/>
  <c r="D10" i="75"/>
  <c r="C10" i="75"/>
  <c r="B10" i="75"/>
  <c r="A10" i="75"/>
  <c r="AR9" i="75"/>
  <c r="AQ9" i="75"/>
  <c r="AP9" i="75"/>
  <c r="AO9" i="75"/>
  <c r="AN9" i="75"/>
  <c r="AM9" i="75"/>
  <c r="AL9" i="75"/>
  <c r="AK9" i="75"/>
  <c r="AJ9" i="75"/>
  <c r="AI9" i="75"/>
  <c r="AH9" i="75"/>
  <c r="AG9" i="75"/>
  <c r="AF9" i="75"/>
  <c r="AE9" i="75"/>
  <c r="AD9" i="75"/>
  <c r="AC9" i="75"/>
  <c r="AB9" i="75"/>
  <c r="AA9" i="75"/>
  <c r="Z9" i="75"/>
  <c r="Y9" i="75"/>
  <c r="X9" i="75"/>
  <c r="W9" i="75"/>
  <c r="V9" i="75"/>
  <c r="U9" i="75"/>
  <c r="T9" i="75"/>
  <c r="S9" i="75"/>
  <c r="R9" i="75"/>
  <c r="Q9" i="75"/>
  <c r="P9" i="75"/>
  <c r="O9" i="75"/>
  <c r="N9" i="75"/>
  <c r="M9" i="75"/>
  <c r="L9" i="75"/>
  <c r="K9" i="75"/>
  <c r="J9" i="75"/>
  <c r="I9" i="75"/>
  <c r="H9" i="75"/>
  <c r="G9" i="75"/>
  <c r="F9" i="75"/>
  <c r="E9" i="75"/>
  <c r="D9" i="75"/>
  <c r="C9" i="75"/>
  <c r="B9" i="75"/>
  <c r="E7" i="75"/>
  <c r="B7" i="75"/>
  <c r="B6" i="75"/>
  <c r="A6" i="75"/>
  <c r="H26" i="74"/>
  <c r="AS25" i="74"/>
  <c r="H25" i="74"/>
  <c r="G25" i="74"/>
  <c r="F25" i="74"/>
  <c r="E25" i="74"/>
  <c r="D25" i="74"/>
  <c r="C25" i="74"/>
  <c r="B25" i="74"/>
  <c r="A25" i="74"/>
  <c r="H23" i="74"/>
  <c r="AS22" i="74"/>
  <c r="H22" i="74"/>
  <c r="G22" i="74"/>
  <c r="F22" i="74"/>
  <c r="E22" i="74"/>
  <c r="D22" i="74"/>
  <c r="C22" i="74"/>
  <c r="B22" i="74"/>
  <c r="A22" i="74"/>
  <c r="H20" i="74"/>
  <c r="AS19" i="74"/>
  <c r="H19" i="74"/>
  <c r="G19" i="74"/>
  <c r="F19" i="74"/>
  <c r="E19" i="74"/>
  <c r="D19" i="74"/>
  <c r="C19" i="74"/>
  <c r="B19" i="74"/>
  <c r="A19" i="74"/>
  <c r="H17" i="74"/>
  <c r="AS16" i="74"/>
  <c r="H16" i="74"/>
  <c r="G16" i="74"/>
  <c r="F16" i="74"/>
  <c r="E16" i="74"/>
  <c r="D16" i="74"/>
  <c r="C16" i="74"/>
  <c r="B16" i="74"/>
  <c r="A16" i="74"/>
  <c r="H14" i="74"/>
  <c r="AS13" i="74"/>
  <c r="H13" i="74"/>
  <c r="G13" i="74"/>
  <c r="F13" i="74"/>
  <c r="E13" i="74"/>
  <c r="D13" i="74"/>
  <c r="C13" i="74"/>
  <c r="B13" i="74"/>
  <c r="A13" i="74"/>
  <c r="H11" i="74"/>
  <c r="AS10" i="74"/>
  <c r="H10" i="74"/>
  <c r="G10" i="74"/>
  <c r="F10" i="74"/>
  <c r="E10" i="74"/>
  <c r="D10" i="74"/>
  <c r="C10" i="74"/>
  <c r="B10" i="74"/>
  <c r="A10" i="74"/>
  <c r="AR9" i="74"/>
  <c r="AQ9" i="74"/>
  <c r="AP9" i="74"/>
  <c r="AO9" i="74"/>
  <c r="AN9" i="74"/>
  <c r="AM9" i="74"/>
  <c r="AL9" i="74"/>
  <c r="AK9" i="74"/>
  <c r="AJ9" i="74"/>
  <c r="AI9" i="74"/>
  <c r="AH9" i="74"/>
  <c r="AG9" i="74"/>
  <c r="AF9" i="74"/>
  <c r="AE9" i="74"/>
  <c r="AD9" i="74"/>
  <c r="AC9" i="74"/>
  <c r="AB9" i="74"/>
  <c r="AA9" i="74"/>
  <c r="Z9" i="74"/>
  <c r="Y9" i="74"/>
  <c r="X9" i="74"/>
  <c r="W9" i="74"/>
  <c r="V9" i="74"/>
  <c r="U9" i="74"/>
  <c r="T9" i="74"/>
  <c r="S9" i="74"/>
  <c r="R9" i="74"/>
  <c r="Q9" i="74"/>
  <c r="P9" i="74"/>
  <c r="O9" i="74"/>
  <c r="N9" i="74"/>
  <c r="M9" i="74"/>
  <c r="L9" i="74"/>
  <c r="K9" i="74"/>
  <c r="J9" i="74"/>
  <c r="I9" i="74"/>
  <c r="H9" i="74"/>
  <c r="G9" i="74"/>
  <c r="F9" i="74"/>
  <c r="E9" i="74"/>
  <c r="D9" i="74"/>
  <c r="C9" i="74"/>
  <c r="B9" i="74"/>
  <c r="E7" i="74"/>
  <c r="B7" i="74"/>
  <c r="B6" i="74"/>
  <c r="A6" i="74"/>
  <c r="H26" i="72"/>
  <c r="AS25" i="72"/>
  <c r="H25" i="72"/>
  <c r="G25" i="72"/>
  <c r="F25" i="72"/>
  <c r="E25" i="72"/>
  <c r="D25" i="72"/>
  <c r="C25" i="72"/>
  <c r="B25" i="72"/>
  <c r="A25" i="72"/>
  <c r="H23" i="72"/>
  <c r="AS22" i="72"/>
  <c r="H22" i="72"/>
  <c r="G22" i="72"/>
  <c r="F22" i="72"/>
  <c r="E22" i="72"/>
  <c r="D22" i="72"/>
  <c r="C22" i="72"/>
  <c r="B22" i="72"/>
  <c r="A22" i="72"/>
  <c r="H20" i="72"/>
  <c r="AS19" i="72"/>
  <c r="H19" i="72"/>
  <c r="G19" i="72"/>
  <c r="F19" i="72"/>
  <c r="E19" i="72"/>
  <c r="D19" i="72"/>
  <c r="C19" i="72"/>
  <c r="B19" i="72"/>
  <c r="A19" i="72"/>
  <c r="H17" i="72"/>
  <c r="AS16" i="72"/>
  <c r="H16" i="72"/>
  <c r="G16" i="72"/>
  <c r="F16" i="72"/>
  <c r="E16" i="72"/>
  <c r="D16" i="72"/>
  <c r="C16" i="72"/>
  <c r="B16" i="72"/>
  <c r="A16" i="72"/>
  <c r="H14" i="72"/>
  <c r="AS13" i="72"/>
  <c r="H13" i="72"/>
  <c r="G13" i="72"/>
  <c r="F13" i="72"/>
  <c r="E13" i="72"/>
  <c r="D13" i="72"/>
  <c r="C13" i="72"/>
  <c r="B13" i="72"/>
  <c r="A13" i="72"/>
  <c r="H11" i="72"/>
  <c r="AS10" i="72"/>
  <c r="H10" i="72"/>
  <c r="G10" i="72"/>
  <c r="F10" i="72"/>
  <c r="E10" i="72"/>
  <c r="D10" i="72"/>
  <c r="C10" i="72"/>
  <c r="B10" i="72"/>
  <c r="A10" i="72"/>
  <c r="AR9" i="72"/>
  <c r="AQ9" i="72"/>
  <c r="AP9" i="72"/>
  <c r="AO9" i="72"/>
  <c r="AN9" i="72"/>
  <c r="AM9" i="72"/>
  <c r="AL9" i="72"/>
  <c r="AK9" i="72"/>
  <c r="AJ9" i="72"/>
  <c r="AI9" i="72"/>
  <c r="AH9" i="72"/>
  <c r="AG9" i="72"/>
  <c r="AF9" i="72"/>
  <c r="AE9" i="72"/>
  <c r="AD9" i="72"/>
  <c r="AC9" i="72"/>
  <c r="AB9" i="72"/>
  <c r="AA9" i="72"/>
  <c r="Z9" i="72"/>
  <c r="Y9" i="72"/>
  <c r="X9" i="72"/>
  <c r="W9" i="72"/>
  <c r="V9" i="72"/>
  <c r="U9" i="72"/>
  <c r="T9" i="72"/>
  <c r="S9" i="72"/>
  <c r="R9" i="72"/>
  <c r="Q9" i="72"/>
  <c r="P9" i="72"/>
  <c r="O9" i="72"/>
  <c r="N9" i="72"/>
  <c r="M9" i="72"/>
  <c r="L9" i="72"/>
  <c r="K9" i="72"/>
  <c r="J9" i="72"/>
  <c r="I9" i="72"/>
  <c r="H9" i="72"/>
  <c r="G9" i="72"/>
  <c r="F9" i="72"/>
  <c r="E9" i="72"/>
  <c r="D9" i="72"/>
  <c r="C9" i="72"/>
  <c r="B9" i="72"/>
  <c r="E7" i="72"/>
  <c r="B7" i="72"/>
  <c r="B6" i="72"/>
  <c r="A6" i="72"/>
  <c r="H26" i="71"/>
  <c r="AS25" i="71"/>
  <c r="H25" i="71"/>
  <c r="G25" i="71"/>
  <c r="F25" i="71"/>
  <c r="E25" i="71"/>
  <c r="D25" i="71"/>
  <c r="C25" i="71"/>
  <c r="B25" i="71"/>
  <c r="A25" i="71"/>
  <c r="H23" i="71"/>
  <c r="AS22" i="71"/>
  <c r="I21" i="14" s="1"/>
  <c r="H22" i="71"/>
  <c r="G22" i="71"/>
  <c r="F22" i="71"/>
  <c r="E22" i="71"/>
  <c r="D22" i="71"/>
  <c r="C22" i="71"/>
  <c r="B22" i="71"/>
  <c r="A22" i="71"/>
  <c r="H20" i="71"/>
  <c r="AS19" i="71"/>
  <c r="H19" i="71"/>
  <c r="G19" i="71"/>
  <c r="F19" i="71"/>
  <c r="E19" i="71"/>
  <c r="D19" i="71"/>
  <c r="C19" i="71"/>
  <c r="B19" i="71"/>
  <c r="A19" i="71"/>
  <c r="H17" i="71"/>
  <c r="AS16" i="71"/>
  <c r="H16" i="71"/>
  <c r="G16" i="71"/>
  <c r="F16" i="71"/>
  <c r="E16" i="71"/>
  <c r="D16" i="71"/>
  <c r="C16" i="71"/>
  <c r="B16" i="71"/>
  <c r="A16" i="71"/>
  <c r="H14" i="71"/>
  <c r="AS13" i="71"/>
  <c r="H13" i="71"/>
  <c r="G13" i="71"/>
  <c r="F13" i="71"/>
  <c r="E13" i="71"/>
  <c r="D13" i="71"/>
  <c r="C13" i="71"/>
  <c r="B13" i="71"/>
  <c r="A13" i="71"/>
  <c r="H11" i="71"/>
  <c r="AS10" i="71"/>
  <c r="H10" i="71"/>
  <c r="G10" i="71"/>
  <c r="F10" i="71"/>
  <c r="E10" i="71"/>
  <c r="D10" i="71"/>
  <c r="C10" i="71"/>
  <c r="B10" i="71"/>
  <c r="A10" i="71"/>
  <c r="AR9" i="71"/>
  <c r="AQ9" i="71"/>
  <c r="AP9" i="71"/>
  <c r="AO9" i="71"/>
  <c r="AN9" i="71"/>
  <c r="AM9" i="71"/>
  <c r="AL9" i="71"/>
  <c r="AK9" i="71"/>
  <c r="AJ9" i="71"/>
  <c r="AI9" i="71"/>
  <c r="AH9" i="71"/>
  <c r="AG9" i="71"/>
  <c r="AF9" i="71"/>
  <c r="AE9" i="71"/>
  <c r="AD9" i="71"/>
  <c r="AC9" i="71"/>
  <c r="AB9" i="71"/>
  <c r="AA9" i="71"/>
  <c r="Z9" i="71"/>
  <c r="Y9" i="71"/>
  <c r="X9" i="71"/>
  <c r="W9" i="71"/>
  <c r="V9" i="71"/>
  <c r="U9" i="71"/>
  <c r="T9" i="71"/>
  <c r="S9" i="71"/>
  <c r="R9" i="71"/>
  <c r="Q9" i="71"/>
  <c r="P9" i="71"/>
  <c r="O9" i="71"/>
  <c r="N9" i="71"/>
  <c r="M9" i="71"/>
  <c r="L9" i="71"/>
  <c r="K9" i="71"/>
  <c r="J9" i="71"/>
  <c r="I9" i="71"/>
  <c r="H9" i="71"/>
  <c r="G9" i="71"/>
  <c r="F9" i="71"/>
  <c r="E9" i="71"/>
  <c r="D9" i="71"/>
  <c r="C9" i="71"/>
  <c r="B9" i="71"/>
  <c r="E7" i="71"/>
  <c r="B7" i="71"/>
  <c r="B6" i="71"/>
  <c r="A6" i="71"/>
  <c r="H26" i="29"/>
  <c r="H25" i="29"/>
  <c r="G25" i="29"/>
  <c r="F25" i="29"/>
  <c r="E25" i="29"/>
  <c r="D25" i="29"/>
  <c r="C25" i="29"/>
  <c r="B25" i="29"/>
  <c r="A25" i="29"/>
  <c r="H23" i="29"/>
  <c r="H22" i="29"/>
  <c r="G22" i="29"/>
  <c r="F22" i="29"/>
  <c r="E22" i="29"/>
  <c r="D22" i="29"/>
  <c r="C22" i="29"/>
  <c r="B22" i="29"/>
  <c r="A22" i="29"/>
  <c r="H20" i="29"/>
  <c r="H19" i="29"/>
  <c r="G19" i="29"/>
  <c r="F19" i="29"/>
  <c r="E19" i="29"/>
  <c r="D19" i="29"/>
  <c r="C19" i="29"/>
  <c r="B19" i="29"/>
  <c r="A19" i="29"/>
  <c r="H17" i="29"/>
  <c r="H16" i="29"/>
  <c r="G16" i="29"/>
  <c r="F16" i="29"/>
  <c r="E16" i="29"/>
  <c r="D16" i="29"/>
  <c r="C16" i="29"/>
  <c r="B16" i="29"/>
  <c r="A16" i="29"/>
  <c r="H14" i="29"/>
  <c r="H13" i="29"/>
  <c r="G13" i="29"/>
  <c r="F13" i="29"/>
  <c r="E13" i="29"/>
  <c r="D13" i="29"/>
  <c r="C13" i="29"/>
  <c r="B13" i="29"/>
  <c r="A13" i="29"/>
  <c r="H11" i="29"/>
  <c r="H10" i="29"/>
  <c r="G10" i="29"/>
  <c r="F10" i="29"/>
  <c r="E10" i="29"/>
  <c r="D10" i="29"/>
  <c r="C10" i="29"/>
  <c r="B10" i="29"/>
  <c r="A10" i="29"/>
  <c r="H9" i="29"/>
  <c r="G9" i="29"/>
  <c r="F9" i="29"/>
  <c r="E9" i="29"/>
  <c r="D9" i="29"/>
  <c r="C9" i="29"/>
  <c r="B9" i="29"/>
  <c r="E7" i="29"/>
  <c r="B7" i="29"/>
  <c r="B6" i="29"/>
  <c r="A6" i="29"/>
  <c r="AS25" i="29"/>
  <c r="I24" i="14" s="1"/>
  <c r="AS19" i="29"/>
  <c r="AS16" i="29"/>
  <c r="AS13" i="29"/>
  <c r="I9" i="14" l="1"/>
  <c r="I18" i="14"/>
  <c r="I15" i="14"/>
  <c r="I12" i="14"/>
  <c r="K24" i="14"/>
  <c r="M24" i="14" s="1"/>
  <c r="K21" i="14"/>
  <c r="K18" i="14"/>
  <c r="K15" i="14"/>
  <c r="K12" i="14"/>
  <c r="K9" i="14"/>
  <c r="M18" i="14" l="1"/>
  <c r="A1" i="79" l="1"/>
  <c r="A1" i="75"/>
  <c r="A1" i="74"/>
  <c r="A1" i="72"/>
  <c r="A1" i="71"/>
  <c r="M21" i="14" l="1"/>
  <c r="M12" i="14"/>
  <c r="M9" i="14"/>
  <c r="M15" i="14"/>
  <c r="A1" i="29"/>
</calcChain>
</file>

<file path=xl/sharedStrings.xml><?xml version="1.0" encoding="utf-8"?>
<sst xmlns="http://schemas.openxmlformats.org/spreadsheetml/2006/main" count="223" uniqueCount="106">
  <si>
    <t>INSTITUTO NACIONAL ELECTORAL
SISTEMA DE GESTIÓN DE LA CALIDAD
BAJA CALIFORNIA SUR</t>
  </si>
  <si>
    <t>Version 0</t>
  </si>
  <si>
    <t xml:space="preserve">TABLERO DE CONTROL DISTRITAL DE PROCESOS SUSTANTIVOS DEL SISTEMA DE GESTIÓN DE LA CALIDAD </t>
  </si>
  <si>
    <t>CAMPAÑA ANUAL PERMANENTE 2024</t>
  </si>
  <si>
    <t>Número</t>
  </si>
  <si>
    <t xml:space="preserve">PROCESOS SUSTANTIVOS E INDICADORES </t>
  </si>
  <si>
    <t xml:space="preserve">% AVANCE REGISTRADO </t>
  </si>
  <si>
    <t>DESCRIPCIÓN</t>
  </si>
  <si>
    <t>MEDICIÓN</t>
  </si>
  <si>
    <t xml:space="preserve">Proceso </t>
  </si>
  <si>
    <t>Dueño de Proceso</t>
  </si>
  <si>
    <t>Indicador</t>
  </si>
  <si>
    <t>Cálculo</t>
  </si>
  <si>
    <t xml:space="preserve">Periodo </t>
  </si>
  <si>
    <t>Estimado</t>
  </si>
  <si>
    <t>Nominativo</t>
  </si>
  <si>
    <t>Distrito 01</t>
  </si>
  <si>
    <t>Distrito 02</t>
  </si>
  <si>
    <t>Estatal</t>
  </si>
  <si>
    <t>ENTREVISTA</t>
  </si>
  <si>
    <t xml:space="preserve"> Auxiliar de Atención Ciudadana</t>
  </si>
  <si>
    <t>Efectividad de la entrevista =</t>
  </si>
  <si>
    <t>(Número de trámites aplicados / (Número de fichas requisitadas - Notificaciones de improcedencia de trámite)) x 100</t>
  </si>
  <si>
    <t>Semanal (remesa)</t>
  </si>
  <si>
    <t>Número de trámites aplicados</t>
  </si>
  <si>
    <t>Número de fichas requisitadas - Notificaciones de improcedencia de trámite</t>
  </si>
  <si>
    <t>TRÁMITE</t>
  </si>
  <si>
    <t>Operador de Equipo Tecnológico</t>
  </si>
  <si>
    <t>Trámites exitosos efectivos=</t>
  </si>
  <si>
    <t>(Número de trámites exitosos / Número de trámites aplicados) x 100</t>
  </si>
  <si>
    <t>Número de trámites exitosos</t>
  </si>
  <si>
    <t>TRANSFERENCIA</t>
  </si>
  <si>
    <t>Responsable de Módulo</t>
  </si>
  <si>
    <t xml:space="preserve">Transacciones exitosas = </t>
  </si>
  <si>
    <t>(Número de Archivos de Transacción aceptados /Total de Archivos de Transacción procesados) x100</t>
  </si>
  <si>
    <t>Número de Archivos de Transacción aceptados</t>
  </si>
  <si>
    <t>Total de Archivos de Transacción procesados</t>
  </si>
  <si>
    <t>CONCILIACIÓN</t>
  </si>
  <si>
    <t xml:space="preserve">Credenciales disponibles para entrega = </t>
  </si>
  <si>
    <t>((Credenciales recibidas - Credenciales inconsistentes) / Credenciales recibidas) x 100</t>
  </si>
  <si>
    <t xml:space="preserve">Credenciales Recibidas - Credenciales inconsistentes </t>
  </si>
  <si>
    <t xml:space="preserve">Credenciales recibidas </t>
  </si>
  <si>
    <t>(Credenciales en resguardo / Credenciales totales en SIIRFE disponibles para entrega) x 100</t>
  </si>
  <si>
    <t>Credenciales en resguardo</t>
  </si>
  <si>
    <t>Credenciales totales en SIIRFE disponibles para entrega</t>
  </si>
  <si>
    <t>ENTREGA</t>
  </si>
  <si>
    <t xml:space="preserve">Efectividad de entrega de CPV en MAC = </t>
  </si>
  <si>
    <t>(Total de credenciales entregadas / Total de credenciales solicitadas) x 100</t>
  </si>
  <si>
    <t xml:space="preserve">Total de credenciales entregadas </t>
  </si>
  <si>
    <t xml:space="preserve"> Total de credenciales solicitadas</t>
  </si>
  <si>
    <t xml:space="preserve">Distrito </t>
  </si>
  <si>
    <t>Módulo</t>
  </si>
  <si>
    <t>TABLERO DE CONTROL DE PROCESOS SUSTANTIVOS DEL SISTEMA DE GESTIÓN DE LA CALIDAD</t>
  </si>
  <si>
    <t>SEMANA OPERATIVA</t>
  </si>
  <si>
    <t>% AVANCE REGISTRADO</t>
  </si>
  <si>
    <t>2024-05</t>
  </si>
  <si>
    <t>2024-06</t>
  </si>
  <si>
    <t>2024-07</t>
  </si>
  <si>
    <t>2024-08</t>
  </si>
  <si>
    <t>2024-09</t>
  </si>
  <si>
    <t>2024-10</t>
  </si>
  <si>
    <t>2024-11</t>
  </si>
  <si>
    <t>2024-12</t>
  </si>
  <si>
    <t>2024-13</t>
  </si>
  <si>
    <t>2024-14</t>
  </si>
  <si>
    <t>2024-15</t>
  </si>
  <si>
    <t>2024-16</t>
  </si>
  <si>
    <t>2024-17</t>
  </si>
  <si>
    <t>2024-18</t>
  </si>
  <si>
    <t>2024-19</t>
  </si>
  <si>
    <t>2024-20</t>
  </si>
  <si>
    <t>2024-21</t>
  </si>
  <si>
    <t>2024-22</t>
  </si>
  <si>
    <t>2024-23</t>
  </si>
  <si>
    <t>2024-24</t>
  </si>
  <si>
    <t>2024-25</t>
  </si>
  <si>
    <t>2024-26</t>
  </si>
  <si>
    <t>2024-27</t>
  </si>
  <si>
    <t>2024-28</t>
  </si>
  <si>
    <t>2024-29</t>
  </si>
  <si>
    <t>2024-30</t>
  </si>
  <si>
    <t>2024-31</t>
  </si>
  <si>
    <t>2024-32</t>
  </si>
  <si>
    <t>2024-33</t>
  </si>
  <si>
    <t>2024-34</t>
  </si>
  <si>
    <t>2024-35</t>
  </si>
  <si>
    <t>2024-36</t>
  </si>
  <si>
    <t>2024-37</t>
  </si>
  <si>
    <t>2024-38</t>
  </si>
  <si>
    <t>2024-39</t>
  </si>
  <si>
    <t>2024-40</t>
  </si>
  <si>
    <t>*Registre el valor nominal solicitado en la celda, el resultado proporcional esta automatizado.</t>
  </si>
  <si>
    <t xml:space="preserve">Semaforización </t>
  </si>
  <si>
    <t xml:space="preserve">Valor que requiere atención y justificación en el apartado de observaciones </t>
  </si>
  <si>
    <t xml:space="preserve">Valor suficiente </t>
  </si>
  <si>
    <t>Valor esperado</t>
  </si>
  <si>
    <t xml:space="preserve">CUADRO DE OBSERVACIONES </t>
  </si>
  <si>
    <t>Descripción</t>
  </si>
  <si>
    <t xml:space="preserve">No conformidad </t>
  </si>
  <si>
    <t>Remesa 7 uno con problemas con CURP, remesa 10 en periodo de reimpresión se canceló uno por reseccionamiento.</t>
  </si>
  <si>
    <t>En la remesa 2024-05, 06, 09, 13 y 24 hay 7 solicitudes rechazados por que el trámite es diferente a reposición.</t>
  </si>
  <si>
    <t>El Proceso de entrevista presenta un 0% de avance debido a que el MAC corresponde a un MAC del tipo Móvil y dentro de sus actividades no se considera el requisitado de ficha de atención ciudadana.</t>
  </si>
  <si>
    <t xml:space="preserve">El Proceso de entrevista presenta un 0% de avance debido a que el MAC corresponde a un MAC del tipo Móvil y dentro de sus actividades no se considera el requisitado de ficha de atención ciudadana. En el proceso de Trámite, se hace constar que las credenciales de la remesa 05 (7 CPV) y 06 (20 CPV) no llegaron por integrarse como trámite diferente a reposición en el periodo. </t>
  </si>
  <si>
    <t>El Proceso de entrevista presenta un 0% de avance debido a que el MAC corresponde a un MAC del tipo Móvil y dentro de sus actividades no se considera el requisitado de ficha de atención ciudadana. En el proceso de trámite, en la remesa 06, hay un trámite diferente a reposición que no fue exitoso.</t>
  </si>
  <si>
    <t>Fecha de corte 02/06/2024</t>
  </si>
  <si>
    <t>En las remesas 2024-05, 2024-06 y 2024-07 son solicitudes canceladas; en la remresa 2024-25 y 2024-26 unicamente fueron entrega de credenciales; en la remesa 2024-26 no se recibieron credenciales; la remesa 2024-27 corresponde a la Jornada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</si>
</sst>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2" x14ac:knownFonts="1">
    <font>
      <sz val="10"/>
      <name val="Arial"/>
    </font>
    <font>
      <sz val="10"/>
      <name val="Arial"/>
      <family val="2"/>
    </font>
    <font>
      <sz val="10"/>
      <name val="Arial"/>
      <family val="2"/>
    </font>
    <font>
      <sz val="10"/>
      <color theme="1"/>
      <name val="Arial"/>
      <family val="2"/>
    </font>
    <font>
      <b/>
      <sz val="12"/>
      <color theme="0"/>
      <name val="Arial"/>
      <family val="2"/>
    </font>
    <font>
      <b/>
      <sz val="11"/>
      <color theme="0"/>
      <name val="Arial"/>
      <family val="2"/>
    </font>
    <font>
      <b/>
      <sz val="11"/>
      <color theme="3"/>
      <name val="Arial"/>
      <family val="2"/>
    </font>
    <font>
      <sz val="11"/>
      <name val="Tahoma"/>
      <family val="2"/>
    </font>
    <font>
      <b/>
      <sz val="11"/>
      <color rgb="FF333F4F"/>
      <name val="Arial"/>
      <family val="2"/>
    </font>
    <font>
      <b/>
      <sz val="10"/>
      <name val="Arial"/>
      <family val="2"/>
    </font>
    <font>
      <b/>
      <sz val="14"/>
      <color theme="0"/>
      <name val="Arial"/>
      <family val="2"/>
    </font>
    <font>
      <b/>
      <sz val="10"/>
      <color theme="3" tint="-0.249977111117893"/>
      <name val="Arial"/>
      <family val="2"/>
    </font>
    <font>
      <sz val="9"/>
      <color rgb="FF333F4F"/>
      <name val="Arial"/>
      <family val="2"/>
    </font>
    <font>
      <sz val="9"/>
      <color theme="1"/>
      <name val="Arial"/>
      <family val="2"/>
    </font>
    <font>
      <sz val="10"/>
      <color rgb="FF333F4F"/>
      <name val="Arial"/>
      <family val="2"/>
    </font>
    <font>
      <b/>
      <sz val="10"/>
      <color rgb="FF333F4F"/>
      <name val="Arial"/>
      <family val="2"/>
    </font>
    <font>
      <b/>
      <sz val="8"/>
      <color theme="0"/>
      <name val="Arial"/>
      <family val="2"/>
    </font>
    <font>
      <sz val="9"/>
      <name val="Arial"/>
      <family val="2"/>
    </font>
    <font>
      <sz val="8"/>
      <name val="Arial"/>
      <family val="2"/>
    </font>
    <font>
      <b/>
      <sz val="11"/>
      <color theme="1"/>
      <name val="Arial"/>
      <family val="2"/>
    </font>
    <font>
      <b/>
      <sz val="14"/>
      <color theme="3"/>
      <name val="Arial"/>
      <family val="2"/>
    </font>
    <font>
      <b/>
      <sz val="14"/>
      <name val="Arial"/>
      <family val="2"/>
    </font>
    <font>
      <sz val="18"/>
      <color theme="0"/>
      <name val="Arial"/>
      <family val="2"/>
    </font>
    <font>
      <sz val="18"/>
      <name val="Arial"/>
      <family val="2"/>
    </font>
    <font>
      <sz val="18"/>
      <color theme="1"/>
      <name val="Arial"/>
      <family val="2"/>
    </font>
    <font>
      <b/>
      <sz val="16"/>
      <name val="Arial"/>
      <family val="2"/>
    </font>
    <font>
      <b/>
      <sz val="18"/>
      <name val="Arial"/>
      <family val="2"/>
    </font>
    <font>
      <b/>
      <sz val="16"/>
      <color theme="0"/>
      <name val="Arial"/>
      <family val="2"/>
    </font>
    <font>
      <b/>
      <sz val="10"/>
      <color theme="0"/>
      <name val="Arial"/>
      <family val="2"/>
    </font>
    <font>
      <sz val="8"/>
      <name val="Arial"/>
      <family val="2"/>
    </font>
    <font>
      <b/>
      <sz val="9"/>
      <color theme="0"/>
      <name val="Arial"/>
      <family val="2"/>
    </font>
    <font>
      <b/>
      <sz val="9"/>
      <color theme="3"/>
      <name val="Arial"/>
      <family val="2"/>
    </font>
  </fonts>
  <fills count="12">
    <fill>
      <patternFill patternType="none"/>
    </fill>
    <fill>
      <patternFill patternType="gray125"/>
    </fill>
    <fill>
      <patternFill patternType="solid">
        <fgColor rgb="FF950054"/>
        <bgColor indexed="64"/>
      </patternFill>
    </fill>
    <fill>
      <patternFill patternType="solid">
        <fgColor rgb="FFEBF1DE"/>
        <bgColor rgb="FFEBF1DE"/>
      </patternFill>
    </fill>
    <fill>
      <patternFill patternType="solid">
        <fgColor theme="2"/>
        <bgColor indexed="64"/>
      </patternFill>
    </fill>
    <fill>
      <patternFill patternType="solid">
        <fgColor theme="1" tint="0.499984740745262"/>
        <bgColor indexed="64"/>
      </patternFill>
    </fill>
    <fill>
      <patternFill patternType="solid">
        <fgColor rgb="FFE98BD7"/>
        <bgColor indexed="64"/>
      </patternFill>
    </fill>
    <fill>
      <patternFill patternType="solid">
        <fgColor rgb="FFD5007F"/>
        <bgColor indexed="64"/>
      </patternFill>
    </fill>
    <fill>
      <patternFill patternType="solid">
        <fgColor theme="6" tint="-0.499984740745262"/>
        <bgColor indexed="64"/>
      </patternFill>
    </fill>
    <fill>
      <patternFill patternType="solid">
        <fgColor theme="0"/>
        <bgColor indexed="64"/>
      </patternFill>
    </fill>
    <fill>
      <patternFill patternType="solid">
        <fgColor rgb="FFB2B2B2"/>
        <bgColor indexed="64"/>
      </patternFill>
    </fill>
    <fill>
      <patternFill patternType="solid">
        <fgColor rgb="FF972958"/>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top style="hair">
        <color auto="1"/>
      </top>
      <bottom/>
      <diagonal/>
    </border>
    <border>
      <left style="hair">
        <color auto="1"/>
      </left>
      <right/>
      <top/>
      <bottom/>
      <diagonal/>
    </border>
    <border>
      <left style="hair">
        <color auto="1"/>
      </left>
      <right style="hair">
        <color auto="1"/>
      </right>
      <top/>
      <bottom/>
      <diagonal/>
    </border>
    <border>
      <left style="double">
        <color theme="2"/>
      </left>
      <right style="double">
        <color theme="2"/>
      </right>
      <top style="double">
        <color theme="2"/>
      </top>
      <bottom style="double">
        <color theme="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rgb="FFB2B2B2"/>
      </left>
      <right/>
      <top style="double">
        <color rgb="FFB2B2B2"/>
      </top>
      <bottom style="double">
        <color rgb="FFB2B2B2"/>
      </bottom>
      <diagonal/>
    </border>
    <border>
      <left/>
      <right/>
      <top style="double">
        <color rgb="FFB2B2B2"/>
      </top>
      <bottom style="double">
        <color rgb="FFB2B2B2"/>
      </bottom>
      <diagonal/>
    </border>
    <border>
      <left/>
      <right style="double">
        <color rgb="FFB2B2B2"/>
      </right>
      <top style="double">
        <color rgb="FFB2B2B2"/>
      </top>
      <bottom style="double">
        <color rgb="FFB2B2B2"/>
      </bottom>
      <diagonal/>
    </border>
    <border>
      <left/>
      <right style="double">
        <color rgb="FFB2B2B2"/>
      </right>
      <top style="double">
        <color rgb="FFB2B2B2"/>
      </top>
      <bottom/>
      <diagonal/>
    </border>
    <border>
      <left/>
      <right style="double">
        <color rgb="FFB2B2B2"/>
      </right>
      <top/>
      <bottom style="double">
        <color rgb="FFB2B2B2"/>
      </bottom>
      <diagonal/>
    </border>
    <border>
      <left style="double">
        <color rgb="FFB2B2B2"/>
      </left>
      <right/>
      <top/>
      <bottom style="double">
        <color rgb="FFB2B2B2"/>
      </bottom>
      <diagonal/>
    </border>
    <border>
      <left/>
      <right/>
      <top/>
      <bottom style="double">
        <color rgb="FFB2B2B2"/>
      </bottom>
      <diagonal/>
    </border>
    <border>
      <left/>
      <right/>
      <top style="double">
        <color rgb="FFB2B2B2"/>
      </top>
      <bottom/>
      <diagonal/>
    </border>
    <border>
      <left style="double">
        <color rgb="FFB2B2B2"/>
      </left>
      <right/>
      <top style="double">
        <color rgb="FFB2B2B2"/>
      </top>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s>
  <cellStyleXfs count="12">
    <xf numFmtId="0" fontId="0" fillId="0" borderId="0"/>
    <xf numFmtId="0" fontId="1" fillId="0" borderId="0"/>
    <xf numFmtId="9" fontId="2" fillId="0" borderId="0" applyFont="0" applyFill="0" applyBorder="0" applyAlignment="0" applyProtection="0"/>
    <xf numFmtId="0" fontId="7" fillId="3" borderId="0" applyFont="0" applyBorder="0" applyAlignment="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8">
    <xf numFmtId="0" fontId="0" fillId="0" borderId="0" xfId="0"/>
    <xf numFmtId="0" fontId="1" fillId="0" borderId="0" xfId="0" applyFont="1"/>
    <xf numFmtId="0" fontId="1"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5" fillId="2" borderId="1" xfId="0" applyFont="1" applyFill="1" applyBorder="1" applyAlignment="1">
      <alignment horizontal="center" vertical="center" wrapText="1"/>
    </xf>
    <xf numFmtId="0" fontId="9" fillId="0" borderId="0" xfId="0" applyFont="1" applyAlignment="1">
      <alignment horizontal="right" vertical="top"/>
    </xf>
    <xf numFmtId="0" fontId="23" fillId="0" borderId="0" xfId="0" applyFont="1" applyAlignment="1">
      <alignment vertical="center"/>
    </xf>
    <xf numFmtId="0" fontId="24" fillId="0" borderId="0" xfId="0" applyFont="1" applyAlignment="1">
      <alignment vertical="center"/>
    </xf>
    <xf numFmtId="0" fontId="1" fillId="6" borderId="0" xfId="0" applyFont="1" applyFill="1" applyAlignment="1">
      <alignment vertical="center"/>
    </xf>
    <xf numFmtId="0" fontId="1" fillId="0" borderId="0" xfId="0" applyFont="1" applyAlignment="1">
      <alignment vertical="center"/>
    </xf>
    <xf numFmtId="0" fontId="1" fillId="7" borderId="0" xfId="0" applyFont="1" applyFill="1" applyAlignment="1">
      <alignment vertical="center"/>
    </xf>
    <xf numFmtId="0" fontId="1" fillId="2" borderId="0" xfId="0" applyFont="1" applyFill="1" applyAlignment="1">
      <alignment vertical="center"/>
    </xf>
    <xf numFmtId="0" fontId="26" fillId="0" borderId="0" xfId="0" applyFont="1" applyAlignment="1">
      <alignment horizontal="justify" vertical="center" wrapText="1"/>
    </xf>
    <xf numFmtId="0" fontId="16" fillId="2" borderId="1" xfId="0" applyFont="1" applyFill="1" applyBorder="1" applyAlignment="1">
      <alignment horizontal="center" vertical="center" wrapText="1"/>
    </xf>
    <xf numFmtId="2" fontId="22" fillId="0" borderId="0" xfId="0" applyNumberFormat="1" applyFont="1" applyAlignment="1">
      <alignment horizontal="center" vertical="center" wrapText="1"/>
    </xf>
    <xf numFmtId="0" fontId="5" fillId="0" borderId="10" xfId="0" applyFont="1" applyBorder="1" applyAlignment="1">
      <alignment horizontal="center" vertical="center" wrapText="1"/>
    </xf>
    <xf numFmtId="2" fontId="22" fillId="0" borderId="10" xfId="0" applyNumberFormat="1" applyFont="1" applyBorder="1" applyAlignment="1">
      <alignment horizontal="center" vertical="center" wrapText="1"/>
    </xf>
    <xf numFmtId="0" fontId="25" fillId="0" borderId="0" xfId="0" applyFont="1" applyAlignment="1">
      <alignment vertical="center" wrapText="1"/>
    </xf>
    <xf numFmtId="0" fontId="6" fillId="0" borderId="7" xfId="0" applyFont="1" applyBorder="1" applyAlignment="1">
      <alignment vertical="top"/>
    </xf>
    <xf numFmtId="0" fontId="6" fillId="0" borderId="8" xfId="0" applyFont="1" applyBorder="1" applyAlignment="1">
      <alignment vertical="top"/>
    </xf>
    <xf numFmtId="0" fontId="1" fillId="0" borderId="0" xfId="0" applyFont="1" applyAlignment="1">
      <alignment horizontal="center"/>
    </xf>
    <xf numFmtId="49" fontId="26" fillId="0" borderId="0" xfId="0" applyNumberFormat="1" applyFont="1" applyAlignment="1">
      <alignment vertical="center" wrapText="1"/>
    </xf>
    <xf numFmtId="0" fontId="26" fillId="0" borderId="0" xfId="0" applyFont="1" applyAlignment="1">
      <alignment vertical="center" wrapText="1"/>
    </xf>
    <xf numFmtId="1" fontId="10" fillId="2" borderId="10" xfId="0" applyNumberFormat="1" applyFont="1" applyFill="1" applyBorder="1" applyAlignment="1">
      <alignment horizontal="center" vertical="top" wrapText="1"/>
    </xf>
    <xf numFmtId="0" fontId="9" fillId="0" borderId="0" xfId="0" applyFont="1" applyAlignment="1">
      <alignment horizontal="right" vertical="top" wrapText="1"/>
    </xf>
    <xf numFmtId="3" fontId="19" fillId="4" borderId="13" xfId="4" applyNumberFormat="1" applyFont="1" applyFill="1" applyBorder="1" applyAlignment="1">
      <alignment horizontal="center" vertical="center"/>
    </xf>
    <xf numFmtId="0" fontId="28" fillId="2" borderId="13" xfId="0" applyFont="1" applyFill="1" applyBorder="1" applyAlignment="1">
      <alignment horizontal="center" vertical="center" wrapText="1"/>
    </xf>
    <xf numFmtId="3" fontId="12" fillId="4" borderId="13"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26" fillId="0" borderId="0" xfId="0" applyFont="1" applyAlignment="1">
      <alignment horizontal="center" vertical="center" wrapText="1"/>
    </xf>
    <xf numFmtId="0" fontId="16" fillId="2" borderId="13" xfId="0" applyFont="1" applyFill="1" applyBorder="1" applyAlignment="1">
      <alignment horizontal="center" vertical="center" wrapText="1"/>
    </xf>
    <xf numFmtId="0" fontId="12" fillId="4" borderId="4" xfId="0" applyFont="1" applyFill="1" applyBorder="1" applyAlignment="1">
      <alignment horizontal="center" vertical="center" wrapText="1"/>
    </xf>
    <xf numFmtId="3" fontId="17" fillId="4" borderId="1" xfId="5" applyNumberFormat="1" applyFont="1" applyFill="1" applyBorder="1" applyAlignment="1">
      <alignment horizontal="center" vertical="center" wrapText="1"/>
    </xf>
    <xf numFmtId="0" fontId="13" fillId="4" borderId="4" xfId="5" applyNumberFormat="1" applyFont="1" applyFill="1" applyBorder="1" applyAlignment="1">
      <alignment horizontal="center" vertical="center" wrapText="1"/>
    </xf>
    <xf numFmtId="0" fontId="13" fillId="4" borderId="4" xfId="5" applyNumberFormat="1" applyFont="1" applyFill="1" applyBorder="1" applyAlignment="1">
      <alignment horizontal="center" wrapText="1"/>
    </xf>
    <xf numFmtId="0" fontId="6" fillId="0" borderId="7" xfId="0" applyFont="1" applyBorder="1" applyAlignment="1">
      <alignment horizontal="center" vertical="center"/>
    </xf>
    <xf numFmtId="0" fontId="8"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8" xfId="0" applyFont="1" applyBorder="1" applyAlignment="1">
      <alignment horizontal="center" vertical="center" wrapText="1"/>
    </xf>
    <xf numFmtId="9" fontId="21" fillId="0" borderId="8" xfId="5" applyFont="1" applyFill="1" applyBorder="1" applyAlignment="1">
      <alignment horizontal="center" vertical="center"/>
    </xf>
    <xf numFmtId="3" fontId="18" fillId="0" borderId="8" xfId="5"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3" fontId="5" fillId="2" borderId="13" xfId="4" applyNumberFormat="1" applyFont="1" applyFill="1" applyBorder="1" applyAlignment="1">
      <alignment horizontal="center" vertical="center"/>
    </xf>
    <xf numFmtId="0" fontId="6" fillId="0" borderId="0" xfId="0" applyFont="1" applyAlignment="1">
      <alignment vertical="center"/>
    </xf>
    <xf numFmtId="0" fontId="6" fillId="0" borderId="12" xfId="0" applyFont="1"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9" fontId="20" fillId="0" borderId="0" xfId="4" applyNumberFormat="1" applyFont="1" applyFill="1" applyBorder="1" applyAlignment="1">
      <alignment horizontal="center" vertical="center"/>
    </xf>
    <xf numFmtId="3" fontId="12" fillId="0" borderId="0" xfId="0" applyNumberFormat="1" applyFont="1" applyAlignment="1">
      <alignment horizontal="center" vertical="center" wrapText="1"/>
    </xf>
    <xf numFmtId="3" fontId="5" fillId="0" borderId="0" xfId="4" applyNumberFormat="1" applyFont="1" applyFill="1" applyBorder="1" applyAlignment="1">
      <alignment horizontal="center" vertical="center"/>
    </xf>
    <xf numFmtId="9" fontId="22" fillId="0" borderId="0" xfId="5" applyFont="1" applyFill="1" applyBorder="1" applyAlignment="1">
      <alignment horizontal="center" vertical="center" wrapText="1"/>
    </xf>
    <xf numFmtId="0" fontId="31" fillId="0" borderId="0" xfId="0" applyFont="1" applyAlignment="1">
      <alignment horizontal="left" vertical="top" wrapText="1"/>
    </xf>
    <xf numFmtId="0" fontId="6" fillId="0" borderId="0" xfId="0" applyFont="1" applyAlignment="1">
      <alignment horizontal="left" vertical="top"/>
    </xf>
    <xf numFmtId="0" fontId="17" fillId="0" borderId="0" xfId="0" applyFont="1" applyAlignment="1">
      <alignment wrapText="1"/>
    </xf>
    <xf numFmtId="0" fontId="9" fillId="0" borderId="0" xfId="0" applyFont="1" applyAlignment="1">
      <alignment horizontal="right" vertical="center" wrapText="1"/>
    </xf>
    <xf numFmtId="3" fontId="19" fillId="4" borderId="26" xfId="4" applyNumberFormat="1" applyFont="1" applyFill="1" applyBorder="1" applyAlignment="1">
      <alignment horizontal="center" vertical="center"/>
    </xf>
    <xf numFmtId="3" fontId="5" fillId="2" borderId="27" xfId="4" applyNumberFormat="1" applyFont="1" applyFill="1" applyBorder="1" applyAlignment="1">
      <alignment horizontal="center" vertical="center"/>
    </xf>
    <xf numFmtId="9" fontId="22" fillId="8" borderId="10" xfId="2"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9" fontId="20" fillId="0" borderId="2" xfId="4" applyNumberFormat="1" applyFont="1" applyFill="1" applyBorder="1" applyAlignment="1">
      <alignment horizontal="center" vertical="center"/>
    </xf>
    <xf numFmtId="9" fontId="20" fillId="0" borderId="3" xfId="4" applyNumberFormat="1" applyFont="1" applyFill="1" applyBorder="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5" fillId="2" borderId="1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9" fillId="0" borderId="0" xfId="0" applyFont="1" applyAlignment="1">
      <alignment horizontal="right" vertical="top" wrapText="1"/>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7" fillId="2" borderId="0" xfId="0" applyFont="1" applyFill="1" applyAlignment="1">
      <alignment horizontal="center" vertical="center"/>
    </xf>
    <xf numFmtId="0" fontId="16" fillId="2" borderId="2" xfId="0" applyFont="1" applyFill="1" applyBorder="1" applyAlignment="1">
      <alignment horizontal="center" vertical="center" textRotation="90"/>
    </xf>
    <xf numFmtId="0" fontId="16" fillId="2" borderId="11" xfId="0" applyFont="1" applyFill="1" applyBorder="1" applyAlignment="1">
      <alignment horizontal="center" vertical="center" textRotation="90"/>
    </xf>
    <xf numFmtId="0" fontId="16" fillId="2" borderId="3" xfId="0" applyFont="1" applyFill="1" applyBorder="1" applyAlignment="1">
      <alignment horizontal="center" vertical="center" textRotation="90"/>
    </xf>
    <xf numFmtId="0" fontId="27" fillId="5" borderId="0" xfId="0" applyFont="1" applyFill="1" applyAlignment="1">
      <alignment horizontal="center" vertical="center"/>
    </xf>
    <xf numFmtId="0" fontId="6" fillId="0" borderId="10" xfId="0" applyFont="1" applyBorder="1" applyAlignment="1">
      <alignment horizontal="left" vertical="top"/>
    </xf>
    <xf numFmtId="0" fontId="6" fillId="0" borderId="0" xfId="0" applyFont="1" applyAlignment="1">
      <alignment horizontal="left" vertical="top"/>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left" vertical="top"/>
    </xf>
    <xf numFmtId="0" fontId="6" fillId="0" borderId="5" xfId="0" applyFont="1" applyBorder="1" applyAlignment="1">
      <alignment horizontal="left" vertical="top"/>
    </xf>
    <xf numFmtId="0" fontId="26" fillId="0" borderId="0" xfId="0" applyFont="1" applyAlignment="1">
      <alignment horizontal="center" vertical="center" wrapText="1"/>
    </xf>
    <xf numFmtId="0" fontId="16" fillId="2" borderId="13" xfId="0" applyFont="1" applyFill="1" applyBorder="1" applyAlignment="1">
      <alignment horizontal="center" vertical="center" textRotation="90"/>
    </xf>
    <xf numFmtId="0" fontId="4" fillId="2" borderId="13" xfId="0" applyFont="1" applyFill="1" applyBorder="1" applyAlignment="1">
      <alignment horizontal="center" vertical="center"/>
    </xf>
    <xf numFmtId="0" fontId="16" fillId="2" borderId="1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2" fontId="4" fillId="10" borderId="14" xfId="0" applyNumberFormat="1" applyFont="1" applyFill="1" applyBorder="1" applyAlignment="1">
      <alignment horizontal="center" vertical="center" wrapText="1"/>
    </xf>
    <xf numFmtId="2" fontId="4" fillId="10" borderId="15" xfId="0" applyNumberFormat="1" applyFont="1" applyFill="1" applyBorder="1" applyAlignment="1">
      <alignment horizontal="center" vertical="center" wrapText="1"/>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14" fillId="0" borderId="13" xfId="0" applyFont="1" applyBorder="1" applyAlignment="1">
      <alignment horizontal="center" vertical="center" wrapText="1"/>
    </xf>
    <xf numFmtId="0" fontId="6" fillId="0" borderId="13" xfId="0" applyFont="1" applyBorder="1" applyAlignment="1">
      <alignment horizontal="center" vertical="center"/>
    </xf>
    <xf numFmtId="164" fontId="22" fillId="4" borderId="13" xfId="5"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15" fillId="0" borderId="13" xfId="0" applyFont="1" applyBorder="1" applyAlignment="1">
      <alignment horizontal="center" vertical="center" wrapText="1"/>
    </xf>
    <xf numFmtId="9" fontId="20" fillId="0" borderId="13" xfId="4" applyNumberFormat="1" applyFont="1" applyFill="1" applyBorder="1" applyAlignment="1">
      <alignment horizontal="center" vertical="center"/>
    </xf>
    <xf numFmtId="0" fontId="1" fillId="0" borderId="2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1" xfId="0" applyFont="1" applyBorder="1" applyAlignment="1">
      <alignment horizontal="center" vertical="center" wrapText="1"/>
    </xf>
    <xf numFmtId="0" fontId="9" fillId="0" borderId="0" xfId="0" applyFont="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17" xfId="0" applyFont="1" applyFill="1" applyBorder="1" applyAlignment="1">
      <alignment horizontal="center" vertical="center"/>
    </xf>
    <xf numFmtId="9" fontId="20" fillId="0" borderId="26" xfId="4" applyNumberFormat="1" applyFont="1" applyFill="1" applyBorder="1" applyAlignment="1">
      <alignment horizontal="center" vertical="center"/>
    </xf>
    <xf numFmtId="9" fontId="20" fillId="0" borderId="27" xfId="4"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6" fillId="2" borderId="26" xfId="0" applyFont="1" applyFill="1" applyBorder="1" applyAlignment="1">
      <alignment horizontal="center" vertical="center" textRotation="90"/>
    </xf>
    <xf numFmtId="0" fontId="16" fillId="2" borderId="28" xfId="0" applyFont="1" applyFill="1" applyBorder="1" applyAlignment="1">
      <alignment horizontal="center" vertical="center" textRotation="90"/>
    </xf>
    <xf numFmtId="0" fontId="16" fillId="2" borderId="27" xfId="0" applyFont="1" applyFill="1" applyBorder="1" applyAlignment="1">
      <alignment horizontal="center" vertical="center" textRotation="90"/>
    </xf>
    <xf numFmtId="0" fontId="4" fillId="2" borderId="16" xfId="0" applyFont="1" applyFill="1" applyBorder="1" applyAlignment="1">
      <alignment horizontal="center" vertical="center"/>
    </xf>
    <xf numFmtId="0" fontId="16" fillId="2" borderId="26"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7" xfId="0" applyFont="1" applyFill="1" applyBorder="1" applyAlignment="1">
      <alignment horizontal="center" vertical="center" wrapText="1"/>
    </xf>
    <xf numFmtId="3" fontId="5" fillId="11" borderId="13" xfId="4" applyNumberFormat="1" applyFont="1" applyFill="1" applyBorder="1" applyAlignment="1">
      <alignment horizontal="center" vertical="center"/>
    </xf>
  </cellXfs>
  <cellStyles count="12">
    <cellStyle name="FONS" xfId="3" xr:uid="{00000000-0005-0000-0000-000000000000}"/>
    <cellStyle name="Millares 2" xfId="4" xr:uid="{00000000-0005-0000-0000-000002000000}"/>
    <cellStyle name="Millares 2 2" xfId="7" xr:uid="{00000000-0005-0000-0000-000003000000}"/>
    <cellStyle name="Millares 2 2 2" xfId="11" xr:uid="{D7C0D27F-2E5F-455E-96D5-BED197C62DDA}"/>
    <cellStyle name="Millares 2 3" xfId="9" xr:uid="{155B1EFC-13FE-4832-BE04-B6616CDA20C8}"/>
    <cellStyle name="Millares 3" xfId="6" xr:uid="{00000000-0005-0000-0000-000004000000}"/>
    <cellStyle name="Millares 3 2" xfId="10" xr:uid="{17C2C1A8-DDB9-41D0-B098-06C1AE70D917}"/>
    <cellStyle name="Millares 4" xfId="8" xr:uid="{D0AF9664-2131-4378-A8E2-58B829DC033D}"/>
    <cellStyle name="Normal" xfId="0" builtinId="0"/>
    <cellStyle name="Normal 2" xfId="1" xr:uid="{00000000-0005-0000-0000-000006000000}"/>
    <cellStyle name="Porcentaje" xfId="2" builtinId="5"/>
    <cellStyle name="Porcentaje 2" xfId="5" xr:uid="{00000000-0005-0000-0000-000008000000}"/>
  </cellStyles>
  <dxfs count="153">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
      <font>
        <b/>
        <i val="0"/>
        <color theme="0"/>
      </font>
      <fill>
        <patternFill>
          <bgColor rgb="FFE98BD7"/>
        </patternFill>
      </fill>
    </dxf>
    <dxf>
      <font>
        <b/>
        <i val="0"/>
        <color theme="0"/>
      </font>
      <fill>
        <patternFill>
          <bgColor rgb="FFD5007F"/>
        </patternFill>
      </fill>
    </dxf>
    <dxf>
      <font>
        <b/>
        <i val="0"/>
        <color theme="0"/>
      </font>
      <fill>
        <patternFill>
          <bgColor rgb="FF950054"/>
        </patternFill>
      </fill>
    </dxf>
  </dxfs>
  <tableStyles count="0" defaultTableStyle="TableStyleMedium2" defaultPivotStyle="PivotStyleLight16"/>
  <colors>
    <mruColors>
      <color rgb="FF972958"/>
      <color rgb="FFFF69C2"/>
      <color rgb="FFB2B2B2"/>
      <color rgb="FF950054"/>
      <color rgb="FFD5007F"/>
      <color rgb="FFE98BD7"/>
      <color rgb="FFB8006E"/>
      <color rgb="FFFAE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1145045</xdr:colOff>
      <xdr:row>0</xdr:row>
      <xdr:rowOff>485774</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5070" cy="485774"/>
        </a:xfrm>
        <a:prstGeom prst="rect">
          <a:avLst/>
        </a:prstGeom>
      </xdr:spPr>
    </xdr:pic>
    <xdr:clientData/>
  </xdr:twoCellAnchor>
  <xdr:twoCellAnchor editAs="oneCell">
    <xdr:from>
      <xdr:col>0</xdr:col>
      <xdr:colOff>0</xdr:colOff>
      <xdr:row>0</xdr:row>
      <xdr:rowOff>0</xdr:rowOff>
    </xdr:from>
    <xdr:to>
      <xdr:col>1</xdr:col>
      <xdr:colOff>1145045</xdr:colOff>
      <xdr:row>0</xdr:row>
      <xdr:rowOff>485774</xdr:rowOff>
    </xdr:to>
    <xdr:pic>
      <xdr:nvPicPr>
        <xdr:cNvPr id="3" name="Imagen 2">
          <a:extLst>
            <a:ext uri="{FF2B5EF4-FFF2-40B4-BE49-F238E27FC236}">
              <a16:creationId xmlns:a16="http://schemas.microsoft.com/office/drawing/2014/main" id="{B6475C6D-5604-472F-BC2D-8933C16560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50785" cy="485774"/>
        </a:xfrm>
        <a:prstGeom prst="rect">
          <a:avLst/>
        </a:prstGeom>
      </xdr:spPr>
    </xdr:pic>
    <xdr:clientData/>
  </xdr:twoCellAnchor>
  <xdr:twoCellAnchor editAs="oneCell">
    <xdr:from>
      <xdr:col>0</xdr:col>
      <xdr:colOff>0</xdr:colOff>
      <xdr:row>0</xdr:row>
      <xdr:rowOff>0</xdr:rowOff>
    </xdr:from>
    <xdr:to>
      <xdr:col>1</xdr:col>
      <xdr:colOff>1145045</xdr:colOff>
      <xdr:row>0</xdr:row>
      <xdr:rowOff>485774</xdr:rowOff>
    </xdr:to>
    <xdr:pic>
      <xdr:nvPicPr>
        <xdr:cNvPr id="4" name="Imagen 3">
          <a:extLst>
            <a:ext uri="{FF2B5EF4-FFF2-40B4-BE49-F238E27FC236}">
              <a16:creationId xmlns:a16="http://schemas.microsoft.com/office/drawing/2014/main" id="{DF620A3B-963E-4D3E-AFDD-A4E05F4020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50785" cy="485774"/>
        </a:xfrm>
        <a:prstGeom prst="rect">
          <a:avLst/>
        </a:prstGeom>
      </xdr:spPr>
    </xdr:pic>
    <xdr:clientData/>
  </xdr:twoCellAnchor>
  <xdr:twoCellAnchor editAs="oneCell">
    <xdr:from>
      <xdr:col>0</xdr:col>
      <xdr:colOff>0</xdr:colOff>
      <xdr:row>0</xdr:row>
      <xdr:rowOff>0</xdr:rowOff>
    </xdr:from>
    <xdr:to>
      <xdr:col>1</xdr:col>
      <xdr:colOff>1145045</xdr:colOff>
      <xdr:row>0</xdr:row>
      <xdr:rowOff>485774</xdr:rowOff>
    </xdr:to>
    <xdr:pic>
      <xdr:nvPicPr>
        <xdr:cNvPr id="6" name="Imagen 5">
          <a:extLst>
            <a:ext uri="{FF2B5EF4-FFF2-40B4-BE49-F238E27FC236}">
              <a16:creationId xmlns:a16="http://schemas.microsoft.com/office/drawing/2014/main" id="{7ADB1BD0-36D1-4425-B82C-00A7AE8860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50785" cy="4857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9376" cy="4857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EB7B44A4-90F8-4B6F-9A21-9C410E8CB9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36676" cy="4857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47BC6B76-411E-486B-B4E5-900053BD6C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36676" cy="4857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641351</xdr:colOff>
      <xdr:row>0</xdr:row>
      <xdr:rowOff>485774</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6201" cy="4857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showGridLines="0" topLeftCell="A7" zoomScale="70" zoomScaleNormal="70" workbookViewId="0">
      <selection activeCell="Q8" sqref="Q8"/>
    </sheetView>
  </sheetViews>
  <sheetFormatPr baseColWidth="10" defaultColWidth="11.44140625" defaultRowHeight="30" customHeight="1" x14ac:dyDescent="0.25"/>
  <cols>
    <col min="1" max="1" width="3" style="1" bestFit="1" customWidth="1"/>
    <col min="2" max="2" width="25.109375" style="1" customWidth="1"/>
    <col min="3" max="3" width="21.44140625" style="1" customWidth="1"/>
    <col min="4" max="4" width="14.33203125" style="1" customWidth="1"/>
    <col min="5" max="5" width="21" style="1" customWidth="1"/>
    <col min="6" max="6" width="12.88671875" style="1" customWidth="1"/>
    <col min="7" max="7" width="10.33203125" style="1" bestFit="1" customWidth="1"/>
    <col min="8" max="8" width="16.33203125" style="1" bestFit="1" customWidth="1"/>
    <col min="9" max="9" width="29.6640625" style="1" customWidth="1"/>
    <col min="10" max="10" width="1.44140625" style="1" customWidth="1"/>
    <col min="11" max="11" width="29.6640625" style="1" customWidth="1"/>
    <col min="12" max="12" width="1.44140625" style="1" customWidth="1"/>
    <col min="13" max="13" width="29.6640625" style="1" customWidth="1"/>
    <col min="14" max="16384" width="11.44140625" style="1"/>
  </cols>
  <sheetData>
    <row r="1" spans="1:13" ht="40.5" customHeight="1" x14ac:dyDescent="0.25">
      <c r="A1" s="80" t="s">
        <v>0</v>
      </c>
      <c r="B1" s="80"/>
      <c r="C1" s="80"/>
      <c r="D1" s="80"/>
      <c r="E1" s="80"/>
      <c r="F1" s="80"/>
      <c r="G1" s="80"/>
      <c r="H1" s="80"/>
      <c r="I1" s="80"/>
      <c r="J1" s="80"/>
      <c r="K1" s="80"/>
      <c r="L1" s="80"/>
    </row>
    <row r="2" spans="1:13" ht="40.5" customHeight="1" x14ac:dyDescent="0.25">
      <c r="A2" s="25"/>
      <c r="B2" s="25"/>
      <c r="C2" s="25"/>
      <c r="D2" s="30"/>
      <c r="E2" s="30"/>
      <c r="F2" s="79" t="s">
        <v>104</v>
      </c>
      <c r="G2" s="79"/>
      <c r="H2" s="79"/>
      <c r="I2" s="79"/>
      <c r="J2" s="78" t="s">
        <v>1</v>
      </c>
      <c r="K2" s="78"/>
    </row>
    <row r="3" spans="1:13" ht="11.25" customHeight="1" x14ac:dyDescent="0.25">
      <c r="A3" s="25"/>
      <c r="B3" s="6"/>
      <c r="C3" s="6"/>
      <c r="D3" s="6"/>
      <c r="E3" s="6"/>
      <c r="F3" s="6"/>
      <c r="G3" s="6"/>
      <c r="H3" s="6"/>
    </row>
    <row r="4" spans="1:13" ht="30" customHeight="1" x14ac:dyDescent="0.25">
      <c r="A4" s="89" t="s">
        <v>2</v>
      </c>
      <c r="B4" s="89"/>
      <c r="C4" s="89"/>
      <c r="D4" s="89"/>
      <c r="E4" s="89"/>
      <c r="F4" s="89"/>
      <c r="G4" s="89"/>
      <c r="H4" s="89"/>
      <c r="I4" s="89"/>
      <c r="J4" s="89"/>
      <c r="K4" s="89"/>
      <c r="L4" s="89"/>
      <c r="M4" s="89"/>
    </row>
    <row r="5" spans="1:13" ht="26.25" customHeight="1" x14ac:dyDescent="0.25">
      <c r="A5" s="93" t="s">
        <v>3</v>
      </c>
      <c r="B5" s="93"/>
      <c r="C5" s="93"/>
      <c r="D5" s="93"/>
      <c r="E5" s="93"/>
      <c r="F5" s="93"/>
      <c r="G5" s="93"/>
      <c r="H5" s="93"/>
      <c r="I5" s="93"/>
      <c r="J5" s="93"/>
      <c r="K5" s="93"/>
      <c r="L5" s="93"/>
      <c r="M5" s="93"/>
    </row>
    <row r="6" spans="1:13" ht="18" customHeight="1" x14ac:dyDescent="0.25">
      <c r="A6" s="90" t="s">
        <v>4</v>
      </c>
      <c r="B6" s="75" t="s">
        <v>5</v>
      </c>
      <c r="C6" s="76"/>
      <c r="D6" s="76"/>
      <c r="E6" s="76"/>
      <c r="F6" s="76"/>
      <c r="G6" s="76"/>
      <c r="H6" s="77"/>
      <c r="I6" s="74" t="s">
        <v>6</v>
      </c>
      <c r="J6" s="16"/>
      <c r="K6" s="74" t="s">
        <v>6</v>
      </c>
      <c r="L6" s="16"/>
      <c r="M6" s="74" t="s">
        <v>6</v>
      </c>
    </row>
    <row r="7" spans="1:13" ht="15.6" x14ac:dyDescent="0.25">
      <c r="A7" s="91"/>
      <c r="B7" s="75" t="s">
        <v>7</v>
      </c>
      <c r="C7" s="76"/>
      <c r="D7" s="77"/>
      <c r="E7" s="75" t="s">
        <v>8</v>
      </c>
      <c r="F7" s="76"/>
      <c r="G7" s="76"/>
      <c r="H7" s="77"/>
      <c r="I7" s="74"/>
      <c r="J7" s="16"/>
      <c r="K7" s="74"/>
      <c r="L7" s="16"/>
      <c r="M7" s="74"/>
    </row>
    <row r="8" spans="1:13" s="2" customFormat="1" ht="29.25" customHeight="1" x14ac:dyDescent="0.25">
      <c r="A8" s="92"/>
      <c r="B8" s="5" t="s">
        <v>9</v>
      </c>
      <c r="C8" s="5" t="s">
        <v>10</v>
      </c>
      <c r="D8" s="5" t="s">
        <v>11</v>
      </c>
      <c r="E8" s="5" t="s">
        <v>12</v>
      </c>
      <c r="F8" s="14" t="s">
        <v>13</v>
      </c>
      <c r="G8" s="14" t="s">
        <v>14</v>
      </c>
      <c r="H8" s="14" t="s">
        <v>15</v>
      </c>
      <c r="I8" s="24" t="s">
        <v>16</v>
      </c>
      <c r="J8" s="16"/>
      <c r="K8" s="24" t="s">
        <v>17</v>
      </c>
      <c r="L8" s="16"/>
      <c r="M8" s="24" t="s">
        <v>18</v>
      </c>
    </row>
    <row r="9" spans="1:13" s="2" customFormat="1" ht="45" customHeight="1" x14ac:dyDescent="0.25">
      <c r="A9" s="83">
        <v>1</v>
      </c>
      <c r="B9" s="64" t="s">
        <v>19</v>
      </c>
      <c r="C9" s="64" t="s">
        <v>20</v>
      </c>
      <c r="D9" s="87" t="s">
        <v>21</v>
      </c>
      <c r="E9" s="66" t="s">
        <v>22</v>
      </c>
      <c r="F9" s="72" t="s">
        <v>23</v>
      </c>
      <c r="G9" s="68">
        <v>0.9</v>
      </c>
      <c r="H9" s="32" t="s">
        <v>24</v>
      </c>
      <c r="I9" s="61">
        <f>AVERAGE('030151'!AS10:AS11,'030152'!AS10:AS11,'030153'!AS10:AS11,'030154'!AS10:AS11,'030155'!AS10:AS11,'030156'!AS10:AS11,'030157'!AS10:AS11)</f>
        <v>1</v>
      </c>
      <c r="J9" s="17"/>
      <c r="K9" s="61">
        <f>AVERAGE('030251'!AS10:AS11,'030252'!AS10:AS11)</f>
        <v>1</v>
      </c>
      <c r="L9" s="17"/>
      <c r="M9" s="61">
        <f>AVERAGE(I9,K9)</f>
        <v>1</v>
      </c>
    </row>
    <row r="10" spans="1:13" s="2" customFormat="1" ht="42.75" customHeight="1" x14ac:dyDescent="0.25">
      <c r="A10" s="84"/>
      <c r="B10" s="65"/>
      <c r="C10" s="65"/>
      <c r="D10" s="88"/>
      <c r="E10" s="67"/>
      <c r="F10" s="73"/>
      <c r="G10" s="69"/>
      <c r="H10" s="33" t="s">
        <v>25</v>
      </c>
      <c r="I10" s="61"/>
      <c r="J10" s="17"/>
      <c r="K10" s="61"/>
      <c r="L10" s="17"/>
      <c r="M10" s="61"/>
    </row>
    <row r="11" spans="1:13" s="3" customFormat="1" ht="28.5" customHeight="1" x14ac:dyDescent="0.25">
      <c r="A11" s="81"/>
      <c r="B11" s="82"/>
      <c r="C11" s="82"/>
      <c r="D11" s="82"/>
      <c r="E11" s="82"/>
      <c r="F11" s="82"/>
      <c r="G11" s="82"/>
      <c r="H11" s="82"/>
      <c r="I11" s="7"/>
      <c r="J11" s="7"/>
      <c r="K11" s="7"/>
      <c r="L11" s="7"/>
    </row>
    <row r="12" spans="1:13" s="3" customFormat="1" ht="42" customHeight="1" x14ac:dyDescent="0.25">
      <c r="A12" s="83">
        <v>2</v>
      </c>
      <c r="B12" s="64" t="s">
        <v>26</v>
      </c>
      <c r="C12" s="64" t="s">
        <v>27</v>
      </c>
      <c r="D12" s="66" t="s">
        <v>28</v>
      </c>
      <c r="E12" s="70" t="s">
        <v>29</v>
      </c>
      <c r="F12" s="72" t="s">
        <v>23</v>
      </c>
      <c r="G12" s="68">
        <v>0.9</v>
      </c>
      <c r="H12" s="34" t="s">
        <v>30</v>
      </c>
      <c r="I12" s="61">
        <f>AVERAGE('030151'!AS13:AS14,'030152'!AS13:AS14,'030153'!AS13:AS14,'030154'!AS13:AS14,'030155'!AS13:AS14,'030156'!AS13:AS14,'030157'!AS13:AS14)</f>
        <v>0.97606259790783867</v>
      </c>
      <c r="J12" s="17"/>
      <c r="K12" s="61">
        <f>AVERAGE('030251'!AS13:AS14,'030252'!AS13:AS14)</f>
        <v>0.99528036591455704</v>
      </c>
      <c r="L12" s="17"/>
      <c r="M12" s="61">
        <f>AVERAGE(I12,K12)</f>
        <v>0.9856714819111978</v>
      </c>
    </row>
    <row r="13" spans="1:13" s="3" customFormat="1" ht="42" customHeight="1" x14ac:dyDescent="0.25">
      <c r="A13" s="84"/>
      <c r="B13" s="65"/>
      <c r="C13" s="65"/>
      <c r="D13" s="67"/>
      <c r="E13" s="71"/>
      <c r="F13" s="73"/>
      <c r="G13" s="69"/>
      <c r="H13" s="33" t="s">
        <v>24</v>
      </c>
      <c r="I13" s="61"/>
      <c r="J13" s="17"/>
      <c r="K13" s="61"/>
      <c r="L13" s="17"/>
      <c r="M13" s="61"/>
    </row>
    <row r="14" spans="1:13" s="3" customFormat="1" ht="28.5" customHeight="1" x14ac:dyDescent="0.25">
      <c r="A14" s="19"/>
      <c r="B14" s="20"/>
      <c r="C14" s="20"/>
      <c r="D14" s="20"/>
      <c r="E14" s="20"/>
      <c r="F14" s="20"/>
      <c r="G14" s="20"/>
      <c r="H14" s="20"/>
      <c r="I14" s="8"/>
      <c r="J14" s="8"/>
      <c r="K14" s="8"/>
      <c r="L14" s="8"/>
    </row>
    <row r="15" spans="1:13" s="3" customFormat="1" ht="39" customHeight="1" x14ac:dyDescent="0.2">
      <c r="A15" s="83">
        <v>3</v>
      </c>
      <c r="B15" s="64" t="s">
        <v>31</v>
      </c>
      <c r="C15" s="64" t="s">
        <v>32</v>
      </c>
      <c r="D15" s="66" t="s">
        <v>33</v>
      </c>
      <c r="E15" s="70" t="s">
        <v>34</v>
      </c>
      <c r="F15" s="62" t="s">
        <v>23</v>
      </c>
      <c r="G15" s="68">
        <v>0.9</v>
      </c>
      <c r="H15" s="35" t="s">
        <v>35</v>
      </c>
      <c r="I15" s="61">
        <f>AVERAGE('030151'!AS16:AS17,'030152'!AS16:AS17,'030153'!AS16:AS17,'030154'!AS16:AS17,'030155'!AS16:AS17,'030156'!AS16:AS17,'030157'!AS16:AS17)</f>
        <v>1</v>
      </c>
      <c r="J15" s="15"/>
      <c r="K15" s="61">
        <f>AVERAGE('030251'!AS16:AS17,'030252'!AS16:AS17)</f>
        <v>1</v>
      </c>
      <c r="L15" s="15"/>
      <c r="M15" s="61">
        <f>AVERAGE(I15,K15)</f>
        <v>1</v>
      </c>
    </row>
    <row r="16" spans="1:13" s="3" customFormat="1" ht="51" customHeight="1" x14ac:dyDescent="0.25">
      <c r="A16" s="84"/>
      <c r="B16" s="65"/>
      <c r="C16" s="65"/>
      <c r="D16" s="67"/>
      <c r="E16" s="71"/>
      <c r="F16" s="63"/>
      <c r="G16" s="69"/>
      <c r="H16" s="34" t="s">
        <v>36</v>
      </c>
      <c r="I16" s="61"/>
      <c r="J16" s="17"/>
      <c r="K16" s="61"/>
      <c r="L16" s="17"/>
      <c r="M16" s="61"/>
    </row>
    <row r="17" spans="1:13" s="3" customFormat="1" ht="28.5" customHeight="1" x14ac:dyDescent="0.25">
      <c r="A17" s="81"/>
      <c r="B17" s="82"/>
      <c r="C17" s="82"/>
      <c r="D17" s="82"/>
      <c r="E17" s="82"/>
      <c r="F17" s="82"/>
      <c r="G17" s="82"/>
      <c r="H17" s="82"/>
      <c r="I17" s="8"/>
      <c r="J17" s="8"/>
      <c r="K17" s="8"/>
      <c r="L17" s="8"/>
    </row>
    <row r="18" spans="1:13" s="3" customFormat="1" ht="44.25" customHeight="1" x14ac:dyDescent="0.25">
      <c r="A18" s="83">
        <v>4</v>
      </c>
      <c r="B18" s="64" t="s">
        <v>37</v>
      </c>
      <c r="C18" s="64" t="s">
        <v>32</v>
      </c>
      <c r="D18" s="66" t="s">
        <v>38</v>
      </c>
      <c r="E18" s="85" t="s">
        <v>39</v>
      </c>
      <c r="F18" s="62" t="s">
        <v>23</v>
      </c>
      <c r="G18" s="68">
        <v>0.9</v>
      </c>
      <c r="H18" s="34" t="s">
        <v>40</v>
      </c>
      <c r="I18" s="61">
        <f>AVERAGE('030151'!AS19:AS20,'030152'!AS19:AS20,'030153'!AS19:AS20,'030154'!AS19:AS20,'030155'!AS19:AS20,'030156'!AS19:AS20,'030157'!AS19:AS20)</f>
        <v>1</v>
      </c>
      <c r="J18" s="17"/>
      <c r="K18" s="61">
        <f>AVERAGE('030251'!AS19:AS20,'030252'!AS19:AS20)</f>
        <v>0.9991974317817014</v>
      </c>
      <c r="L18" s="17"/>
      <c r="M18" s="61">
        <f>AVERAGE(I18,K18)</f>
        <v>0.9995987158908507</v>
      </c>
    </row>
    <row r="19" spans="1:13" s="3" customFormat="1" ht="48.75" customHeight="1" x14ac:dyDescent="0.25">
      <c r="A19" s="84"/>
      <c r="B19" s="65"/>
      <c r="C19" s="65"/>
      <c r="D19" s="67"/>
      <c r="E19" s="86"/>
      <c r="F19" s="63"/>
      <c r="G19" s="69"/>
      <c r="H19" s="34" t="s">
        <v>41</v>
      </c>
      <c r="I19" s="61"/>
      <c r="J19" s="17"/>
      <c r="K19" s="61"/>
      <c r="L19" s="17"/>
      <c r="M19" s="61"/>
    </row>
    <row r="20" spans="1:13" s="3" customFormat="1" ht="28.5" customHeight="1" x14ac:dyDescent="0.25">
      <c r="A20" s="36"/>
      <c r="B20" s="37"/>
      <c r="C20" s="37"/>
      <c r="D20" s="38"/>
      <c r="E20" s="29"/>
      <c r="F20" s="39"/>
      <c r="G20" s="40"/>
      <c r="H20" s="41"/>
      <c r="I20" s="8"/>
      <c r="J20" s="8"/>
      <c r="K20" s="8"/>
      <c r="L20" s="8"/>
    </row>
    <row r="21" spans="1:13" s="3" customFormat="1" ht="33" customHeight="1" x14ac:dyDescent="0.25">
      <c r="A21" s="83">
        <v>5</v>
      </c>
      <c r="B21" s="64" t="s">
        <v>37</v>
      </c>
      <c r="C21" s="64" t="s">
        <v>32</v>
      </c>
      <c r="D21" s="66" t="s">
        <v>38</v>
      </c>
      <c r="E21" s="85" t="s">
        <v>42</v>
      </c>
      <c r="F21" s="62" t="s">
        <v>23</v>
      </c>
      <c r="G21" s="68">
        <v>1</v>
      </c>
      <c r="H21" s="34" t="s">
        <v>43</v>
      </c>
      <c r="I21" s="61">
        <f>AVERAGE('030151'!AS22:AS23,'030152'!AS22:AS23,'030153'!AS22:AS23,'030154'!AS22:AS23,'030155'!AS22:AS23,'030156'!AS22:AS23,'030157'!AS22:AS23)</f>
        <v>1</v>
      </c>
      <c r="J21" s="17"/>
      <c r="K21" s="61">
        <f>AVERAGE('030251'!AS22:AS23,'030252'!AS22:AS23)</f>
        <v>1</v>
      </c>
      <c r="L21" s="17"/>
      <c r="M21" s="61">
        <f>AVERAGE(I21,K21)</f>
        <v>1</v>
      </c>
    </row>
    <row r="22" spans="1:13" s="4" customFormat="1" ht="46.5" customHeight="1" x14ac:dyDescent="0.25">
      <c r="A22" s="84"/>
      <c r="B22" s="65"/>
      <c r="C22" s="65"/>
      <c r="D22" s="67"/>
      <c r="E22" s="86"/>
      <c r="F22" s="63"/>
      <c r="G22" s="69"/>
      <c r="H22" s="34" t="s">
        <v>44</v>
      </c>
      <c r="I22" s="61"/>
      <c r="J22" s="17"/>
      <c r="K22" s="61"/>
      <c r="L22" s="17"/>
      <c r="M22" s="61"/>
    </row>
    <row r="23" spans="1:13" s="4" customFormat="1" ht="22.8" x14ac:dyDescent="0.25">
      <c r="A23" s="98"/>
      <c r="B23" s="99"/>
      <c r="C23" s="99"/>
      <c r="D23" s="99"/>
      <c r="E23" s="99"/>
      <c r="F23" s="99"/>
      <c r="G23" s="99"/>
      <c r="H23" s="99"/>
      <c r="I23" s="15"/>
      <c r="J23" s="15"/>
    </row>
    <row r="24" spans="1:13" ht="33" customHeight="1" x14ac:dyDescent="0.25">
      <c r="A24" s="96">
        <v>6</v>
      </c>
      <c r="B24" s="64" t="s">
        <v>45</v>
      </c>
      <c r="C24" s="64" t="s">
        <v>27</v>
      </c>
      <c r="D24" s="66" t="s">
        <v>46</v>
      </c>
      <c r="E24" s="85" t="s">
        <v>47</v>
      </c>
      <c r="F24" s="72" t="s">
        <v>23</v>
      </c>
      <c r="G24" s="68">
        <v>0.9</v>
      </c>
      <c r="H24" s="34" t="s">
        <v>48</v>
      </c>
      <c r="I24" s="61">
        <f>AVERAGE('030151'!AS25:AS26,'030152'!AS25:AS26,'030153'!AS25:AS26,'030154'!AS25:AS26,'030155'!AS25:AS26,'030156'!AS25:AS26,'030157'!AS25:AS26)</f>
        <v>1</v>
      </c>
      <c r="J24" s="17"/>
      <c r="K24" s="61">
        <f>AVERAGE('030251'!AS25:AS26,'030252'!AS25:AS26)</f>
        <v>1</v>
      </c>
      <c r="L24" s="17"/>
      <c r="M24" s="61">
        <f>AVERAGE(I24,K24)</f>
        <v>1</v>
      </c>
    </row>
    <row r="25" spans="1:13" ht="45.75" customHeight="1" x14ac:dyDescent="0.25">
      <c r="A25" s="97"/>
      <c r="B25" s="65"/>
      <c r="C25" s="65"/>
      <c r="D25" s="67"/>
      <c r="E25" s="86"/>
      <c r="F25" s="73"/>
      <c r="G25" s="69"/>
      <c r="H25" s="34" t="s">
        <v>49</v>
      </c>
      <c r="I25" s="61"/>
      <c r="J25" s="17"/>
      <c r="K25" s="61"/>
      <c r="L25" s="17"/>
      <c r="M25" s="61"/>
    </row>
    <row r="26" spans="1:13" ht="30" customHeight="1" x14ac:dyDescent="0.25">
      <c r="A26" s="94"/>
      <c r="B26" s="95"/>
      <c r="C26" s="95"/>
      <c r="D26" s="95"/>
      <c r="E26" s="95"/>
      <c r="F26" s="95"/>
      <c r="G26" s="95"/>
      <c r="H26" s="95"/>
    </row>
  </sheetData>
  <mergeCells count="76">
    <mergeCell ref="M21:M22"/>
    <mergeCell ref="A23:H23"/>
    <mergeCell ref="M24:M25"/>
    <mergeCell ref="F24:F25"/>
    <mergeCell ref="G24:G25"/>
    <mergeCell ref="D21:D22"/>
    <mergeCell ref="E21:E22"/>
    <mergeCell ref="F21:F22"/>
    <mergeCell ref="G21:G22"/>
    <mergeCell ref="A26:H26"/>
    <mergeCell ref="I24:I25"/>
    <mergeCell ref="K24:K25"/>
    <mergeCell ref="A24:A25"/>
    <mergeCell ref="B24:B25"/>
    <mergeCell ref="C24:C25"/>
    <mergeCell ref="D24:D25"/>
    <mergeCell ref="E24:E25"/>
    <mergeCell ref="A4:M4"/>
    <mergeCell ref="A6:A8"/>
    <mergeCell ref="G18:G19"/>
    <mergeCell ref="I21:I22"/>
    <mergeCell ref="K21:K22"/>
    <mergeCell ref="K12:K13"/>
    <mergeCell ref="B7:D7"/>
    <mergeCell ref="E7:H7"/>
    <mergeCell ref="C9:C10"/>
    <mergeCell ref="I9:I10"/>
    <mergeCell ref="I12:I13"/>
    <mergeCell ref="C21:C22"/>
    <mergeCell ref="E12:E13"/>
    <mergeCell ref="A5:M5"/>
    <mergeCell ref="A21:A22"/>
    <mergeCell ref="B21:B22"/>
    <mergeCell ref="A9:A10"/>
    <mergeCell ref="B9:B10"/>
    <mergeCell ref="G9:G10"/>
    <mergeCell ref="A11:H11"/>
    <mergeCell ref="A12:A13"/>
    <mergeCell ref="D9:D10"/>
    <mergeCell ref="J2:K2"/>
    <mergeCell ref="F2:I2"/>
    <mergeCell ref="A1:L1"/>
    <mergeCell ref="K18:K19"/>
    <mergeCell ref="K9:K10"/>
    <mergeCell ref="I15:I16"/>
    <mergeCell ref="A17:H17"/>
    <mergeCell ref="A18:A19"/>
    <mergeCell ref="I18:I19"/>
    <mergeCell ref="G15:G16"/>
    <mergeCell ref="A15:A16"/>
    <mergeCell ref="B15:B16"/>
    <mergeCell ref="F15:F16"/>
    <mergeCell ref="B18:B19"/>
    <mergeCell ref="D18:D19"/>
    <mergeCell ref="E18:E19"/>
    <mergeCell ref="M6:M7"/>
    <mergeCell ref="M9:M10"/>
    <mergeCell ref="I6:I7"/>
    <mergeCell ref="K6:K7"/>
    <mergeCell ref="E9:E10"/>
    <mergeCell ref="F9:F10"/>
    <mergeCell ref="B6:H6"/>
    <mergeCell ref="M12:M13"/>
    <mergeCell ref="M15:M16"/>
    <mergeCell ref="M18:M19"/>
    <mergeCell ref="F18:F19"/>
    <mergeCell ref="B12:B13"/>
    <mergeCell ref="D12:D13"/>
    <mergeCell ref="C12:C13"/>
    <mergeCell ref="G12:G13"/>
    <mergeCell ref="D15:D16"/>
    <mergeCell ref="E15:E16"/>
    <mergeCell ref="F12:F13"/>
    <mergeCell ref="C15:C16"/>
    <mergeCell ref="K15:K16"/>
    <mergeCell ref="C18:C19"/>
  </mergeCells>
  <conditionalFormatting sqref="I12:I13">
    <cfRule type="dataBar" priority="42">
      <dataBar>
        <cfvo type="min"/>
        <cfvo type="max"/>
        <color rgb="FFD6007B"/>
      </dataBar>
      <extLst>
        <ext xmlns:x14="http://schemas.microsoft.com/office/spreadsheetml/2009/9/main" uri="{B025F937-C7B1-47D3-B67F-A62EFF666E3E}">
          <x14:id>{6ED82756-0FCC-456D-9138-4B054374F4AA}</x14:id>
        </ext>
      </extLst>
    </cfRule>
    <cfRule type="dataBar" priority="70">
      <dataBar>
        <cfvo type="min"/>
        <cfvo type="max"/>
        <color rgb="FFD6007B"/>
      </dataBar>
      <extLst>
        <ext xmlns:x14="http://schemas.microsoft.com/office/spreadsheetml/2009/9/main" uri="{B025F937-C7B1-47D3-B67F-A62EFF666E3E}">
          <x14:id>{CC87ECF4-2233-3348-B1C9-6BB410097853}</x14:id>
        </ext>
      </extLst>
    </cfRule>
  </conditionalFormatting>
  <conditionalFormatting sqref="I15:I16">
    <cfRule type="dataBar" priority="41">
      <dataBar>
        <cfvo type="min"/>
        <cfvo type="max"/>
        <color rgb="FFD6007B"/>
      </dataBar>
      <extLst>
        <ext xmlns:x14="http://schemas.microsoft.com/office/spreadsheetml/2009/9/main" uri="{B025F937-C7B1-47D3-B67F-A62EFF666E3E}">
          <x14:id>{23AC6C75-608F-4AC4-9F89-01204CE2E4C0}</x14:id>
        </ext>
      </extLst>
    </cfRule>
    <cfRule type="dataBar" priority="69">
      <dataBar>
        <cfvo type="min"/>
        <cfvo type="max"/>
        <color rgb="FFD6007B"/>
      </dataBar>
      <extLst>
        <ext xmlns:x14="http://schemas.microsoft.com/office/spreadsheetml/2009/9/main" uri="{B025F937-C7B1-47D3-B67F-A62EFF666E3E}">
          <x14:id>{25E77ABE-685E-304F-8C07-7AD3E0B2005F}</x14:id>
        </ext>
      </extLst>
    </cfRule>
  </conditionalFormatting>
  <conditionalFormatting sqref="I18:I19">
    <cfRule type="dataBar" priority="40">
      <dataBar>
        <cfvo type="min"/>
        <cfvo type="max"/>
        <color rgb="FFD6007B"/>
      </dataBar>
      <extLst>
        <ext xmlns:x14="http://schemas.microsoft.com/office/spreadsheetml/2009/9/main" uri="{B025F937-C7B1-47D3-B67F-A62EFF666E3E}">
          <x14:id>{C56201D7-7D99-4FC5-B82F-ED7508D1D9A7}</x14:id>
        </ext>
      </extLst>
    </cfRule>
    <cfRule type="dataBar" priority="68">
      <dataBar>
        <cfvo type="min"/>
        <cfvo type="max"/>
        <color rgb="FFD6007B"/>
      </dataBar>
      <extLst>
        <ext xmlns:x14="http://schemas.microsoft.com/office/spreadsheetml/2009/9/main" uri="{B025F937-C7B1-47D3-B67F-A62EFF666E3E}">
          <x14:id>{68FE6A5B-D8D5-EE48-B213-02B6BD523DC5}</x14:id>
        </ext>
      </extLst>
    </cfRule>
  </conditionalFormatting>
  <conditionalFormatting sqref="I21:I22">
    <cfRule type="dataBar" priority="39">
      <dataBar>
        <cfvo type="min"/>
        <cfvo type="max"/>
        <color rgb="FFD6007B"/>
      </dataBar>
      <extLst>
        <ext xmlns:x14="http://schemas.microsoft.com/office/spreadsheetml/2009/9/main" uri="{B025F937-C7B1-47D3-B67F-A62EFF666E3E}">
          <x14:id>{CB9A8E64-8906-4D22-B7B5-8C251A47C3B2}</x14:id>
        </ext>
      </extLst>
    </cfRule>
    <cfRule type="dataBar" priority="67">
      <dataBar>
        <cfvo type="min"/>
        <cfvo type="max"/>
        <color rgb="FFD6007B"/>
      </dataBar>
      <extLst>
        <ext xmlns:x14="http://schemas.microsoft.com/office/spreadsheetml/2009/9/main" uri="{B025F937-C7B1-47D3-B67F-A62EFF666E3E}">
          <x14:id>{D4AE0C45-E7D0-EC4A-A091-A3A88A0EC0F5}</x14:id>
        </ext>
      </extLst>
    </cfRule>
  </conditionalFormatting>
  <conditionalFormatting sqref="I9:J22">
    <cfRule type="dataBar" priority="157">
      <dataBar>
        <cfvo type="min"/>
        <cfvo type="max"/>
        <color rgb="FFD6007B"/>
      </dataBar>
      <extLst>
        <ext xmlns:x14="http://schemas.microsoft.com/office/spreadsheetml/2009/9/main" uri="{B025F937-C7B1-47D3-B67F-A62EFF666E3E}">
          <x14:id>{5EC15DF9-54FB-4FED-A908-0D1A7E1FC0B8}</x14:id>
        </ext>
      </extLst>
    </cfRule>
  </conditionalFormatting>
  <conditionalFormatting sqref="I9:J23 K9:L22">
    <cfRule type="dataBar" priority="413">
      <dataBar>
        <cfvo type="min"/>
        <cfvo type="max"/>
        <color rgb="FFD6007B"/>
      </dataBar>
      <extLst>
        <ext xmlns:x14="http://schemas.microsoft.com/office/spreadsheetml/2009/9/main" uri="{B025F937-C7B1-47D3-B67F-A62EFF666E3E}">
          <x14:id>{A1D2A8DA-0DF5-44A4-8191-DD37E251674B}</x14:id>
        </ext>
      </extLst>
    </cfRule>
  </conditionalFormatting>
  <conditionalFormatting sqref="I9:L10">
    <cfRule type="dataBar" priority="412">
      <dataBar>
        <cfvo type="min"/>
        <cfvo type="max"/>
        <color rgb="FFD6007B"/>
      </dataBar>
      <extLst>
        <ext xmlns:x14="http://schemas.microsoft.com/office/spreadsheetml/2009/9/main" uri="{B025F937-C7B1-47D3-B67F-A62EFF666E3E}">
          <x14:id>{1DABA211-F9E3-4E77-8709-DF86FAD7C9EE}</x14:id>
        </ext>
      </extLst>
    </cfRule>
  </conditionalFormatting>
  <conditionalFormatting sqref="I11:L11 I17:L17 I14:L14 I20:L20">
    <cfRule type="dataBar" priority="408">
      <dataBar>
        <cfvo type="min"/>
        <cfvo type="max"/>
        <color rgb="FFD6007B"/>
      </dataBar>
      <extLst>
        <ext xmlns:x14="http://schemas.microsoft.com/office/spreadsheetml/2009/9/main" uri="{B025F937-C7B1-47D3-B67F-A62EFF666E3E}">
          <x14:id>{DDA11D83-AEE3-4A5C-BB65-F3C88DB7EADE}</x14:id>
        </ext>
      </extLst>
    </cfRule>
  </conditionalFormatting>
  <conditionalFormatting sqref="J24:J25 L24:L25">
    <cfRule type="dataBar" priority="50">
      <dataBar>
        <cfvo type="min"/>
        <cfvo type="max"/>
        <color rgb="FFD6007B"/>
      </dataBar>
      <extLst>
        <ext xmlns:x14="http://schemas.microsoft.com/office/spreadsheetml/2009/9/main" uri="{B025F937-C7B1-47D3-B67F-A62EFF666E3E}">
          <x14:id>{10FF46B0-54FB-4D0D-B4E7-552B73BBB582}</x14:id>
        </ext>
      </extLst>
    </cfRule>
  </conditionalFormatting>
  <conditionalFormatting sqref="J24:J25">
    <cfRule type="dataBar" priority="49">
      <dataBar>
        <cfvo type="min"/>
        <cfvo type="max"/>
        <color rgb="FFD6007B"/>
      </dataBar>
      <extLst>
        <ext xmlns:x14="http://schemas.microsoft.com/office/spreadsheetml/2009/9/main" uri="{B025F937-C7B1-47D3-B67F-A62EFF666E3E}">
          <x14:id>{4A75CAEE-4C03-4FCA-8E1D-E0A333CB17E2}</x14:id>
        </ext>
      </extLst>
    </cfRule>
  </conditionalFormatting>
  <conditionalFormatting sqref="K9:K10">
    <cfRule type="dataBar" priority="101">
      <dataBar>
        <cfvo type="min"/>
        <cfvo type="max"/>
        <color rgb="FFD6007B"/>
      </dataBar>
      <extLst>
        <ext xmlns:x14="http://schemas.microsoft.com/office/spreadsheetml/2009/9/main" uri="{B025F937-C7B1-47D3-B67F-A62EFF666E3E}">
          <x14:id>{8C0DF1C2-74F3-41EA-B8E5-FE52EFD39CF8}</x14:id>
        </ext>
      </extLst>
    </cfRule>
  </conditionalFormatting>
  <conditionalFormatting sqref="K12:K13">
    <cfRule type="dataBar" priority="34">
      <dataBar>
        <cfvo type="min"/>
        <cfvo type="max"/>
        <color rgb="FFD6007B"/>
      </dataBar>
      <extLst>
        <ext xmlns:x14="http://schemas.microsoft.com/office/spreadsheetml/2009/9/main" uri="{B025F937-C7B1-47D3-B67F-A62EFF666E3E}">
          <x14:id>{FD87D8AD-86E7-4D80-833A-8DD59FEB3448}</x14:id>
        </ext>
      </extLst>
    </cfRule>
    <cfRule type="dataBar" priority="35">
      <dataBar>
        <cfvo type="min"/>
        <cfvo type="max"/>
        <color rgb="FFD6007B"/>
      </dataBar>
      <extLst>
        <ext xmlns:x14="http://schemas.microsoft.com/office/spreadsheetml/2009/9/main" uri="{B025F937-C7B1-47D3-B67F-A62EFF666E3E}">
          <x14:id>{F4B2F7D3-0348-427E-AFA1-2F7FF65D5E99}</x14:id>
        </ext>
      </extLst>
    </cfRule>
    <cfRule type="dataBar" priority="65">
      <dataBar>
        <cfvo type="min"/>
        <cfvo type="max"/>
        <color rgb="FFD6007B"/>
      </dataBar>
      <extLst>
        <ext xmlns:x14="http://schemas.microsoft.com/office/spreadsheetml/2009/9/main" uri="{B025F937-C7B1-47D3-B67F-A62EFF666E3E}">
          <x14:id>{18B40D67-9828-124A-A210-BDB98B390B97}</x14:id>
        </ext>
      </extLst>
    </cfRule>
    <cfRule type="dataBar" priority="66">
      <dataBar>
        <cfvo type="min"/>
        <cfvo type="max"/>
        <color rgb="FFD6007B"/>
      </dataBar>
      <extLst>
        <ext xmlns:x14="http://schemas.microsoft.com/office/spreadsheetml/2009/9/main" uri="{B025F937-C7B1-47D3-B67F-A62EFF666E3E}">
          <x14:id>{96C7BB22-1AA2-1B41-A8DB-F4913EF06AF8}</x14:id>
        </ext>
      </extLst>
    </cfRule>
  </conditionalFormatting>
  <conditionalFormatting sqref="K15:K16">
    <cfRule type="dataBar" priority="32">
      <dataBar>
        <cfvo type="min"/>
        <cfvo type="max"/>
        <color rgb="FFD6007B"/>
      </dataBar>
      <extLst>
        <ext xmlns:x14="http://schemas.microsoft.com/office/spreadsheetml/2009/9/main" uri="{B025F937-C7B1-47D3-B67F-A62EFF666E3E}">
          <x14:id>{3A657538-CB75-4F8E-AE3B-4595A1F9E878}</x14:id>
        </ext>
      </extLst>
    </cfRule>
    <cfRule type="dataBar" priority="33">
      <dataBar>
        <cfvo type="min"/>
        <cfvo type="max"/>
        <color rgb="FFD6007B"/>
      </dataBar>
      <extLst>
        <ext xmlns:x14="http://schemas.microsoft.com/office/spreadsheetml/2009/9/main" uri="{B025F937-C7B1-47D3-B67F-A62EFF666E3E}">
          <x14:id>{CF48999B-3D6D-4FA7-952F-BC60BCB5577A}</x14:id>
        </ext>
      </extLst>
    </cfRule>
    <cfRule type="dataBar" priority="63">
      <dataBar>
        <cfvo type="min"/>
        <cfvo type="max"/>
        <color rgb="FFD6007B"/>
      </dataBar>
      <extLst>
        <ext xmlns:x14="http://schemas.microsoft.com/office/spreadsheetml/2009/9/main" uri="{B025F937-C7B1-47D3-B67F-A62EFF666E3E}">
          <x14:id>{6B019070-10CD-2744-B7D6-449CEEEF90C1}</x14:id>
        </ext>
      </extLst>
    </cfRule>
    <cfRule type="dataBar" priority="64">
      <dataBar>
        <cfvo type="min"/>
        <cfvo type="max"/>
        <color rgb="FFD6007B"/>
      </dataBar>
      <extLst>
        <ext xmlns:x14="http://schemas.microsoft.com/office/spreadsheetml/2009/9/main" uri="{B025F937-C7B1-47D3-B67F-A62EFF666E3E}">
          <x14:id>{D87B1DDB-B836-9546-B4C2-B644749463D9}</x14:id>
        </ext>
      </extLst>
    </cfRule>
  </conditionalFormatting>
  <conditionalFormatting sqref="K18:K19">
    <cfRule type="dataBar" priority="30">
      <dataBar>
        <cfvo type="min"/>
        <cfvo type="max"/>
        <color rgb="FFD6007B"/>
      </dataBar>
      <extLst>
        <ext xmlns:x14="http://schemas.microsoft.com/office/spreadsheetml/2009/9/main" uri="{B025F937-C7B1-47D3-B67F-A62EFF666E3E}">
          <x14:id>{FCFCE537-7DF7-48F7-89CD-FCD5712D8363}</x14:id>
        </ext>
      </extLst>
    </cfRule>
    <cfRule type="dataBar" priority="31">
      <dataBar>
        <cfvo type="min"/>
        <cfvo type="max"/>
        <color rgb="FFD6007B"/>
      </dataBar>
      <extLst>
        <ext xmlns:x14="http://schemas.microsoft.com/office/spreadsheetml/2009/9/main" uri="{B025F937-C7B1-47D3-B67F-A62EFF666E3E}">
          <x14:id>{F26494C5-C303-4BF7-8572-AD24ABEC1016}</x14:id>
        </ext>
      </extLst>
    </cfRule>
    <cfRule type="dataBar" priority="61">
      <dataBar>
        <cfvo type="min"/>
        <cfvo type="max"/>
        <color rgb="FFD6007B"/>
      </dataBar>
      <extLst>
        <ext xmlns:x14="http://schemas.microsoft.com/office/spreadsheetml/2009/9/main" uri="{B025F937-C7B1-47D3-B67F-A62EFF666E3E}">
          <x14:id>{F445EE05-AF32-0140-B602-177A7DB29507}</x14:id>
        </ext>
      </extLst>
    </cfRule>
    <cfRule type="dataBar" priority="62">
      <dataBar>
        <cfvo type="min"/>
        <cfvo type="max"/>
        <color rgb="FFD6007B"/>
      </dataBar>
      <extLst>
        <ext xmlns:x14="http://schemas.microsoft.com/office/spreadsheetml/2009/9/main" uri="{B025F937-C7B1-47D3-B67F-A62EFF666E3E}">
          <x14:id>{FA92BA01-E34E-914D-A985-20D1630BC783}</x14:id>
        </ext>
      </extLst>
    </cfRule>
  </conditionalFormatting>
  <conditionalFormatting sqref="K21:K22">
    <cfRule type="dataBar" priority="28">
      <dataBar>
        <cfvo type="min"/>
        <cfvo type="max"/>
        <color rgb="FFD6007B"/>
      </dataBar>
      <extLst>
        <ext xmlns:x14="http://schemas.microsoft.com/office/spreadsheetml/2009/9/main" uri="{B025F937-C7B1-47D3-B67F-A62EFF666E3E}">
          <x14:id>{799F9A21-6462-49B4-8954-DE74D1C27D4F}</x14:id>
        </ext>
      </extLst>
    </cfRule>
    <cfRule type="dataBar" priority="29">
      <dataBar>
        <cfvo type="min"/>
        <cfvo type="max"/>
        <color rgb="FFD6007B"/>
      </dataBar>
      <extLst>
        <ext xmlns:x14="http://schemas.microsoft.com/office/spreadsheetml/2009/9/main" uri="{B025F937-C7B1-47D3-B67F-A62EFF666E3E}">
          <x14:id>{C03739BD-6405-47B9-8DC2-20D7739A7491}</x14:id>
        </ext>
      </extLst>
    </cfRule>
    <cfRule type="dataBar" priority="59">
      <dataBar>
        <cfvo type="min"/>
        <cfvo type="max"/>
        <color rgb="FFD6007B"/>
      </dataBar>
      <extLst>
        <ext xmlns:x14="http://schemas.microsoft.com/office/spreadsheetml/2009/9/main" uri="{B025F937-C7B1-47D3-B67F-A62EFF666E3E}">
          <x14:id>{75F396FB-A801-124B-BD82-CD61B0B6EE94}</x14:id>
        </ext>
      </extLst>
    </cfRule>
    <cfRule type="dataBar" priority="60">
      <dataBar>
        <cfvo type="min"/>
        <cfvo type="max"/>
        <color rgb="FFD6007B"/>
      </dataBar>
      <extLst>
        <ext xmlns:x14="http://schemas.microsoft.com/office/spreadsheetml/2009/9/main" uri="{B025F937-C7B1-47D3-B67F-A62EFF666E3E}">
          <x14:id>{3E7CB034-AD5D-2E44-B2BA-CE928060A1E2}</x14:id>
        </ext>
      </extLst>
    </cfRule>
  </conditionalFormatting>
  <conditionalFormatting sqref="K9:L22">
    <cfRule type="dataBar" priority="156">
      <dataBar>
        <cfvo type="min"/>
        <cfvo type="max"/>
        <color rgb="FFD6007B"/>
      </dataBar>
      <extLst>
        <ext xmlns:x14="http://schemas.microsoft.com/office/spreadsheetml/2009/9/main" uri="{B025F937-C7B1-47D3-B67F-A62EFF666E3E}">
          <x14:id>{24701D79-D03A-46AC-B88B-0DB1B44C5051}</x14:id>
        </ext>
      </extLst>
    </cfRule>
  </conditionalFormatting>
  <conditionalFormatting sqref="L24:L25">
    <cfRule type="dataBar" priority="48">
      <dataBar>
        <cfvo type="min"/>
        <cfvo type="max"/>
        <color rgb="FFD6007B"/>
      </dataBar>
      <extLst>
        <ext xmlns:x14="http://schemas.microsoft.com/office/spreadsheetml/2009/9/main" uri="{B025F937-C7B1-47D3-B67F-A62EFF666E3E}">
          <x14:id>{4192FD51-2A3B-40D6-9BD0-8A4D91EF136D}</x14:id>
        </ext>
      </extLst>
    </cfRule>
  </conditionalFormatting>
  <conditionalFormatting sqref="M9:M10">
    <cfRule type="dataBar" priority="154">
      <dataBar>
        <cfvo type="min"/>
        <cfvo type="max"/>
        <color rgb="FFD6007B"/>
      </dataBar>
      <extLst>
        <ext xmlns:x14="http://schemas.microsoft.com/office/spreadsheetml/2009/9/main" uri="{B025F937-C7B1-47D3-B67F-A62EFF666E3E}">
          <x14:id>{830549AB-A344-4D30-85E2-CAA507113CAD}</x14:id>
        </ext>
      </extLst>
    </cfRule>
    <cfRule type="dataBar" priority="155">
      <dataBar>
        <cfvo type="min"/>
        <cfvo type="max"/>
        <color rgb="FFD6007B"/>
      </dataBar>
      <extLst>
        <ext xmlns:x14="http://schemas.microsoft.com/office/spreadsheetml/2009/9/main" uri="{B025F937-C7B1-47D3-B67F-A62EFF666E3E}">
          <x14:id>{1B1F86B3-8CA4-40B3-8BFA-3ACC9DF3718C}</x14:id>
        </ext>
      </extLst>
    </cfRule>
  </conditionalFormatting>
  <conditionalFormatting sqref="M12:M13">
    <cfRule type="dataBar" priority="57">
      <dataBar>
        <cfvo type="min"/>
        <cfvo type="max"/>
        <color rgb="FFD6007B"/>
      </dataBar>
      <extLst>
        <ext xmlns:x14="http://schemas.microsoft.com/office/spreadsheetml/2009/9/main" uri="{B025F937-C7B1-47D3-B67F-A62EFF666E3E}">
          <x14:id>{BBC8FC8C-A7B6-8845-99FD-B3499918AB18}</x14:id>
        </ext>
      </extLst>
    </cfRule>
    <cfRule type="dataBar" priority="58">
      <dataBar>
        <cfvo type="min"/>
        <cfvo type="max"/>
        <color rgb="FFD6007B"/>
      </dataBar>
      <extLst>
        <ext xmlns:x14="http://schemas.microsoft.com/office/spreadsheetml/2009/9/main" uri="{B025F937-C7B1-47D3-B67F-A62EFF666E3E}">
          <x14:id>{74FAD781-2473-5048-A693-2DED254C4D9B}</x14:id>
        </ext>
      </extLst>
    </cfRule>
  </conditionalFormatting>
  <conditionalFormatting sqref="M15:M16">
    <cfRule type="dataBar" priority="55">
      <dataBar>
        <cfvo type="min"/>
        <cfvo type="max"/>
        <color rgb="FFD6007B"/>
      </dataBar>
      <extLst>
        <ext xmlns:x14="http://schemas.microsoft.com/office/spreadsheetml/2009/9/main" uri="{B025F937-C7B1-47D3-B67F-A62EFF666E3E}">
          <x14:id>{374F699E-9A81-4E4C-95E2-0C56CB412FEF}</x14:id>
        </ext>
      </extLst>
    </cfRule>
    <cfRule type="dataBar" priority="56">
      <dataBar>
        <cfvo type="min"/>
        <cfvo type="max"/>
        <color rgb="FFD6007B"/>
      </dataBar>
      <extLst>
        <ext xmlns:x14="http://schemas.microsoft.com/office/spreadsheetml/2009/9/main" uri="{B025F937-C7B1-47D3-B67F-A62EFF666E3E}">
          <x14:id>{16B44793-0094-244B-9004-A4B100C7984A}</x14:id>
        </ext>
      </extLst>
    </cfRule>
  </conditionalFormatting>
  <conditionalFormatting sqref="M18:M19">
    <cfRule type="dataBar" priority="53">
      <dataBar>
        <cfvo type="min"/>
        <cfvo type="max"/>
        <color rgb="FFD6007B"/>
      </dataBar>
      <extLst>
        <ext xmlns:x14="http://schemas.microsoft.com/office/spreadsheetml/2009/9/main" uri="{B025F937-C7B1-47D3-B67F-A62EFF666E3E}">
          <x14:id>{FB4F9FDE-EFA0-B14A-9901-47F7E4B25FA2}</x14:id>
        </ext>
      </extLst>
    </cfRule>
    <cfRule type="dataBar" priority="54">
      <dataBar>
        <cfvo type="min"/>
        <cfvo type="max"/>
        <color rgb="FFD6007B"/>
      </dataBar>
      <extLst>
        <ext xmlns:x14="http://schemas.microsoft.com/office/spreadsheetml/2009/9/main" uri="{B025F937-C7B1-47D3-B67F-A62EFF666E3E}">
          <x14:id>{1A4F790E-28C4-7B4F-B802-8AAE7B8B11EE}</x14:id>
        </ext>
      </extLst>
    </cfRule>
  </conditionalFormatting>
  <conditionalFormatting sqref="M21:M22">
    <cfRule type="dataBar" priority="51">
      <dataBar>
        <cfvo type="min"/>
        <cfvo type="max"/>
        <color rgb="FFD6007B"/>
      </dataBar>
      <extLst>
        <ext xmlns:x14="http://schemas.microsoft.com/office/spreadsheetml/2009/9/main" uri="{B025F937-C7B1-47D3-B67F-A62EFF666E3E}">
          <x14:id>{765EFA67-54F0-0E4C-996C-F6D9B22AB9D6}</x14:id>
        </ext>
      </extLst>
    </cfRule>
    <cfRule type="dataBar" priority="52">
      <dataBar>
        <cfvo type="min"/>
        <cfvo type="max"/>
        <color rgb="FFD6007B"/>
      </dataBar>
      <extLst>
        <ext xmlns:x14="http://schemas.microsoft.com/office/spreadsheetml/2009/9/main" uri="{B025F937-C7B1-47D3-B67F-A62EFF666E3E}">
          <x14:id>{E3775F8A-A478-0E43-8AB7-BB7347591B0D}</x14:id>
        </ext>
      </extLst>
    </cfRule>
  </conditionalFormatting>
  <conditionalFormatting sqref="M24:M25">
    <cfRule type="dataBar" priority="43">
      <dataBar>
        <cfvo type="min"/>
        <cfvo type="max"/>
        <color rgb="FFD6007B"/>
      </dataBar>
      <extLst>
        <ext xmlns:x14="http://schemas.microsoft.com/office/spreadsheetml/2009/9/main" uri="{B025F937-C7B1-47D3-B67F-A62EFF666E3E}">
          <x14:id>{CF0B22C0-8E06-4022-81A0-A02ED01A7D66}</x14:id>
        </ext>
      </extLst>
    </cfRule>
    <cfRule type="dataBar" priority="44">
      <dataBar>
        <cfvo type="min"/>
        <cfvo type="max"/>
        <color rgb="FFD6007B"/>
      </dataBar>
      <extLst>
        <ext xmlns:x14="http://schemas.microsoft.com/office/spreadsheetml/2009/9/main" uri="{B025F937-C7B1-47D3-B67F-A62EFF666E3E}">
          <x14:id>{2AB04B48-E2A4-449E-BEDC-282910B6696D}</x14:id>
        </ext>
      </extLst>
    </cfRule>
  </conditionalFormatting>
  <conditionalFormatting sqref="I12:I13">
    <cfRule type="dataBar" priority="23">
      <dataBar>
        <cfvo type="min"/>
        <cfvo type="max"/>
        <color rgb="FFD6007B"/>
      </dataBar>
      <extLst>
        <ext xmlns:x14="http://schemas.microsoft.com/office/spreadsheetml/2009/9/main" uri="{B025F937-C7B1-47D3-B67F-A62EFF666E3E}">
          <x14:id>{A2502151-CAA5-4D96-8670-49D8CC16DC1A}</x14:id>
        </ext>
      </extLst>
    </cfRule>
  </conditionalFormatting>
  <conditionalFormatting sqref="I15:I16">
    <cfRule type="dataBar" priority="22">
      <dataBar>
        <cfvo type="min"/>
        <cfvo type="max"/>
        <color rgb="FFD6007B"/>
      </dataBar>
      <extLst>
        <ext xmlns:x14="http://schemas.microsoft.com/office/spreadsheetml/2009/9/main" uri="{B025F937-C7B1-47D3-B67F-A62EFF666E3E}">
          <x14:id>{0C8C1719-84BF-453C-8B2B-89E37D8E5F71}</x14:id>
        </ext>
      </extLst>
    </cfRule>
  </conditionalFormatting>
  <conditionalFormatting sqref="I18:I19">
    <cfRule type="dataBar" priority="21">
      <dataBar>
        <cfvo type="min"/>
        <cfvo type="max"/>
        <color rgb="FFD6007B"/>
      </dataBar>
      <extLst>
        <ext xmlns:x14="http://schemas.microsoft.com/office/spreadsheetml/2009/9/main" uri="{B025F937-C7B1-47D3-B67F-A62EFF666E3E}">
          <x14:id>{21F2D068-2DEF-40C0-8F27-7E6F7C63086C}</x14:id>
        </ext>
      </extLst>
    </cfRule>
  </conditionalFormatting>
  <conditionalFormatting sqref="I21:I22">
    <cfRule type="dataBar" priority="19">
      <dataBar>
        <cfvo type="min"/>
        <cfvo type="max"/>
        <color rgb="FFD6007B"/>
      </dataBar>
      <extLst>
        <ext xmlns:x14="http://schemas.microsoft.com/office/spreadsheetml/2009/9/main" uri="{B025F937-C7B1-47D3-B67F-A62EFF666E3E}">
          <x14:id>{3D058166-9E8D-416F-9C56-092E5F2F9FA5}</x14:id>
        </ext>
      </extLst>
    </cfRule>
    <cfRule type="dataBar" priority="20">
      <dataBar>
        <cfvo type="min"/>
        <cfvo type="max"/>
        <color rgb="FFD6007B"/>
      </dataBar>
      <extLst>
        <ext xmlns:x14="http://schemas.microsoft.com/office/spreadsheetml/2009/9/main" uri="{B025F937-C7B1-47D3-B67F-A62EFF666E3E}">
          <x14:id>{7CCFBC3B-C52B-4E16-8072-3F8F58B8E186}</x14:id>
        </ext>
      </extLst>
    </cfRule>
  </conditionalFormatting>
  <conditionalFormatting sqref="I21:I22">
    <cfRule type="dataBar" priority="18">
      <dataBar>
        <cfvo type="min"/>
        <cfvo type="max"/>
        <color rgb="FFD6007B"/>
      </dataBar>
      <extLst>
        <ext xmlns:x14="http://schemas.microsoft.com/office/spreadsheetml/2009/9/main" uri="{B025F937-C7B1-47D3-B67F-A62EFF666E3E}">
          <x14:id>{B93B69AF-55C7-4CDF-BB78-3FE7D31F6A6D}</x14:id>
        </ext>
      </extLst>
    </cfRule>
  </conditionalFormatting>
  <conditionalFormatting sqref="I24:I25">
    <cfRule type="dataBar" priority="14">
      <dataBar>
        <cfvo type="min"/>
        <cfvo type="max"/>
        <color rgb="FFD6007B"/>
      </dataBar>
      <extLst>
        <ext xmlns:x14="http://schemas.microsoft.com/office/spreadsheetml/2009/9/main" uri="{B025F937-C7B1-47D3-B67F-A62EFF666E3E}">
          <x14:id>{E5E428A5-952A-42C8-8B92-25E43FAFB374}</x14:id>
        </ext>
      </extLst>
    </cfRule>
    <cfRule type="dataBar" priority="15">
      <dataBar>
        <cfvo type="min"/>
        <cfvo type="max"/>
        <color rgb="FFD6007B"/>
      </dataBar>
      <extLst>
        <ext xmlns:x14="http://schemas.microsoft.com/office/spreadsheetml/2009/9/main" uri="{B025F937-C7B1-47D3-B67F-A62EFF666E3E}">
          <x14:id>{113AED02-E854-4EA4-8BF8-C3304F0E8706}</x14:id>
        </ext>
      </extLst>
    </cfRule>
  </conditionalFormatting>
  <conditionalFormatting sqref="I24:I25">
    <cfRule type="dataBar" priority="16">
      <dataBar>
        <cfvo type="min"/>
        <cfvo type="max"/>
        <color rgb="FFD6007B"/>
      </dataBar>
      <extLst>
        <ext xmlns:x14="http://schemas.microsoft.com/office/spreadsheetml/2009/9/main" uri="{B025F937-C7B1-47D3-B67F-A62EFF666E3E}">
          <x14:id>{14CE5A16-2A26-4022-830C-1D55AA092317}</x14:id>
        </ext>
      </extLst>
    </cfRule>
  </conditionalFormatting>
  <conditionalFormatting sqref="I24:I25">
    <cfRule type="dataBar" priority="17">
      <dataBar>
        <cfvo type="min"/>
        <cfvo type="max"/>
        <color rgb="FFD6007B"/>
      </dataBar>
      <extLst>
        <ext xmlns:x14="http://schemas.microsoft.com/office/spreadsheetml/2009/9/main" uri="{B025F937-C7B1-47D3-B67F-A62EFF666E3E}">
          <x14:id>{4C72BF4A-CC2F-4443-BC48-97176286B4AC}</x14:id>
        </ext>
      </extLst>
    </cfRule>
  </conditionalFormatting>
  <conditionalFormatting sqref="I24:I25">
    <cfRule type="dataBar" priority="13">
      <dataBar>
        <cfvo type="min"/>
        <cfvo type="max"/>
        <color rgb="FFD6007B"/>
      </dataBar>
      <extLst>
        <ext xmlns:x14="http://schemas.microsoft.com/office/spreadsheetml/2009/9/main" uri="{B025F937-C7B1-47D3-B67F-A62EFF666E3E}">
          <x14:id>{2F88F55E-5043-49E0-BBC4-C77DEF1B4173}</x14:id>
        </ext>
      </extLst>
    </cfRule>
  </conditionalFormatting>
  <conditionalFormatting sqref="K12:K13">
    <cfRule type="dataBar" priority="12">
      <dataBar>
        <cfvo type="min"/>
        <cfvo type="max"/>
        <color rgb="FFD6007B"/>
      </dataBar>
      <extLst>
        <ext xmlns:x14="http://schemas.microsoft.com/office/spreadsheetml/2009/9/main" uri="{B025F937-C7B1-47D3-B67F-A62EFF666E3E}">
          <x14:id>{C423062C-9F6C-40D7-A060-E2AE9ECDCAFA}</x14:id>
        </ext>
      </extLst>
    </cfRule>
  </conditionalFormatting>
  <conditionalFormatting sqref="K12:K13">
    <cfRule type="dataBar" priority="11">
      <dataBar>
        <cfvo type="min"/>
        <cfvo type="max"/>
        <color rgb="FFD6007B"/>
      </dataBar>
      <extLst>
        <ext xmlns:x14="http://schemas.microsoft.com/office/spreadsheetml/2009/9/main" uri="{B025F937-C7B1-47D3-B67F-A62EFF666E3E}">
          <x14:id>{9B84B013-5EED-4674-8A86-B8F76C3B596C}</x14:id>
        </ext>
      </extLst>
    </cfRule>
  </conditionalFormatting>
  <conditionalFormatting sqref="K15:K16">
    <cfRule type="dataBar" priority="10">
      <dataBar>
        <cfvo type="min"/>
        <cfvo type="max"/>
        <color rgb="FFD6007B"/>
      </dataBar>
      <extLst>
        <ext xmlns:x14="http://schemas.microsoft.com/office/spreadsheetml/2009/9/main" uri="{B025F937-C7B1-47D3-B67F-A62EFF666E3E}">
          <x14:id>{06AF851F-1E8C-4585-88B0-03343F016591}</x14:id>
        </ext>
      </extLst>
    </cfRule>
  </conditionalFormatting>
  <conditionalFormatting sqref="K15:K16">
    <cfRule type="dataBar" priority="9">
      <dataBar>
        <cfvo type="min"/>
        <cfvo type="max"/>
        <color rgb="FFD6007B"/>
      </dataBar>
      <extLst>
        <ext xmlns:x14="http://schemas.microsoft.com/office/spreadsheetml/2009/9/main" uri="{B025F937-C7B1-47D3-B67F-A62EFF666E3E}">
          <x14:id>{96657541-C0AA-43E0-AD19-61333EADE87F}</x14:id>
        </ext>
      </extLst>
    </cfRule>
  </conditionalFormatting>
  <conditionalFormatting sqref="K18:K19">
    <cfRule type="dataBar" priority="8">
      <dataBar>
        <cfvo type="min"/>
        <cfvo type="max"/>
        <color rgb="FFD6007B"/>
      </dataBar>
      <extLst>
        <ext xmlns:x14="http://schemas.microsoft.com/office/spreadsheetml/2009/9/main" uri="{B025F937-C7B1-47D3-B67F-A62EFF666E3E}">
          <x14:id>{313A35D3-F919-4D7C-84F8-BD483CF7D65A}</x14:id>
        </ext>
      </extLst>
    </cfRule>
  </conditionalFormatting>
  <conditionalFormatting sqref="K18:K19">
    <cfRule type="dataBar" priority="7">
      <dataBar>
        <cfvo type="min"/>
        <cfvo type="max"/>
        <color rgb="FFD6007B"/>
      </dataBar>
      <extLst>
        <ext xmlns:x14="http://schemas.microsoft.com/office/spreadsheetml/2009/9/main" uri="{B025F937-C7B1-47D3-B67F-A62EFF666E3E}">
          <x14:id>{FC1CA6B8-BB9A-45A0-9AB9-D1B0E447D8D0}</x14:id>
        </ext>
      </extLst>
    </cfRule>
  </conditionalFormatting>
  <conditionalFormatting sqref="K21:K22">
    <cfRule type="dataBar" priority="6">
      <dataBar>
        <cfvo type="min"/>
        <cfvo type="max"/>
        <color rgb="FFD6007B"/>
      </dataBar>
      <extLst>
        <ext xmlns:x14="http://schemas.microsoft.com/office/spreadsheetml/2009/9/main" uri="{B025F937-C7B1-47D3-B67F-A62EFF666E3E}">
          <x14:id>{0440E889-DB56-4430-A11E-FE0CF27D355F}</x14:id>
        </ext>
      </extLst>
    </cfRule>
  </conditionalFormatting>
  <conditionalFormatting sqref="K21:K22">
    <cfRule type="dataBar" priority="5">
      <dataBar>
        <cfvo type="min"/>
        <cfvo type="max"/>
        <color rgb="FFD6007B"/>
      </dataBar>
      <extLst>
        <ext xmlns:x14="http://schemas.microsoft.com/office/spreadsheetml/2009/9/main" uri="{B025F937-C7B1-47D3-B67F-A62EFF666E3E}">
          <x14:id>{FEEDCF03-0609-4739-A473-A2FE4F127DAE}</x14:id>
        </ext>
      </extLst>
    </cfRule>
  </conditionalFormatting>
  <conditionalFormatting sqref="K24:K25">
    <cfRule type="dataBar" priority="4">
      <dataBar>
        <cfvo type="min"/>
        <cfvo type="max"/>
        <color rgb="FFD6007B"/>
      </dataBar>
      <extLst>
        <ext xmlns:x14="http://schemas.microsoft.com/office/spreadsheetml/2009/9/main" uri="{B025F937-C7B1-47D3-B67F-A62EFF666E3E}">
          <x14:id>{FD5D5FFB-7341-44DB-B79A-67A69DEA0BE7}</x14:id>
        </ext>
      </extLst>
    </cfRule>
  </conditionalFormatting>
  <conditionalFormatting sqref="K24:K25">
    <cfRule type="dataBar" priority="3">
      <dataBar>
        <cfvo type="min"/>
        <cfvo type="max"/>
        <color rgb="FFD6007B"/>
      </dataBar>
      <extLst>
        <ext xmlns:x14="http://schemas.microsoft.com/office/spreadsheetml/2009/9/main" uri="{B025F937-C7B1-47D3-B67F-A62EFF666E3E}">
          <x14:id>{BEA80E4E-606B-482C-8C67-D636992A3CFB}</x14:id>
        </ext>
      </extLst>
    </cfRule>
  </conditionalFormatting>
  <conditionalFormatting sqref="K24:K25">
    <cfRule type="dataBar" priority="1">
      <dataBar>
        <cfvo type="min"/>
        <cfvo type="max"/>
        <color rgb="FFD6007B"/>
      </dataBar>
      <extLst>
        <ext xmlns:x14="http://schemas.microsoft.com/office/spreadsheetml/2009/9/main" uri="{B025F937-C7B1-47D3-B67F-A62EFF666E3E}">
          <x14:id>{2F5010BB-3365-474F-9183-BD1DF7467BF9}</x14:id>
        </ext>
      </extLst>
    </cfRule>
  </conditionalFormatting>
  <conditionalFormatting sqref="K24:K25">
    <cfRule type="dataBar" priority="2">
      <dataBar>
        <cfvo type="min"/>
        <cfvo type="max"/>
        <color rgb="FFD6007B"/>
      </dataBar>
      <extLst>
        <ext xmlns:x14="http://schemas.microsoft.com/office/spreadsheetml/2009/9/main" uri="{B025F937-C7B1-47D3-B67F-A62EFF666E3E}">
          <x14:id>{E536DF6B-DC90-47C5-9EB3-D8770C74E739}</x14:id>
        </ext>
      </extLst>
    </cfRule>
  </conditionalFormatting>
  <dataValidations count="1">
    <dataValidation showDropDown="1" showInputMessage="1" showErrorMessage="1" sqref="G24 G12 G15 G9 G18 G21" xr:uid="{81824287-CE9B-40BC-840B-B53E72C79D51}"/>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6ED82756-0FCC-456D-9138-4B054374F4AA}">
            <x14:dataBar minLength="0" maxLength="100" gradient="0">
              <x14:cfvo type="autoMin"/>
              <x14:cfvo type="autoMax"/>
              <x14:negativeFillColor rgb="FFFF0000"/>
              <x14:axisColor rgb="FF000000"/>
            </x14:dataBar>
          </x14:cfRule>
          <x14:cfRule type="dataBar" id="{CC87ECF4-2233-3348-B1C9-6BB410097853}">
            <x14:dataBar minLength="0" maxLength="100" gradient="0">
              <x14:cfvo type="autoMin"/>
              <x14:cfvo type="autoMax"/>
              <x14:negativeFillColor rgb="FFFF0000"/>
              <x14:axisColor rgb="FF000000"/>
            </x14:dataBar>
          </x14:cfRule>
          <xm:sqref>I12:I13</xm:sqref>
        </x14:conditionalFormatting>
        <x14:conditionalFormatting xmlns:xm="http://schemas.microsoft.com/office/excel/2006/main">
          <x14:cfRule type="dataBar" id="{23AC6C75-608F-4AC4-9F89-01204CE2E4C0}">
            <x14:dataBar minLength="0" maxLength="100" gradient="0">
              <x14:cfvo type="autoMin"/>
              <x14:cfvo type="autoMax"/>
              <x14:negativeFillColor rgb="FFFF0000"/>
              <x14:axisColor rgb="FF000000"/>
            </x14:dataBar>
          </x14:cfRule>
          <x14:cfRule type="dataBar" id="{25E77ABE-685E-304F-8C07-7AD3E0B2005F}">
            <x14:dataBar minLength="0" maxLength="100" gradient="0">
              <x14:cfvo type="autoMin"/>
              <x14:cfvo type="autoMax"/>
              <x14:negativeFillColor rgb="FFFF0000"/>
              <x14:axisColor rgb="FF000000"/>
            </x14:dataBar>
          </x14:cfRule>
          <xm:sqref>I15:I16</xm:sqref>
        </x14:conditionalFormatting>
        <x14:conditionalFormatting xmlns:xm="http://schemas.microsoft.com/office/excel/2006/main">
          <x14:cfRule type="dataBar" id="{C56201D7-7D99-4FC5-B82F-ED7508D1D9A7}">
            <x14:dataBar minLength="0" maxLength="100" gradient="0">
              <x14:cfvo type="autoMin"/>
              <x14:cfvo type="autoMax"/>
              <x14:negativeFillColor rgb="FFFF0000"/>
              <x14:axisColor rgb="FF000000"/>
            </x14:dataBar>
          </x14:cfRule>
          <x14:cfRule type="dataBar" id="{68FE6A5B-D8D5-EE48-B213-02B6BD523DC5}">
            <x14:dataBar minLength="0" maxLength="100" gradient="0">
              <x14:cfvo type="autoMin"/>
              <x14:cfvo type="autoMax"/>
              <x14:negativeFillColor rgb="FFFF0000"/>
              <x14:axisColor rgb="FF000000"/>
            </x14:dataBar>
          </x14:cfRule>
          <xm:sqref>I18:I19</xm:sqref>
        </x14:conditionalFormatting>
        <x14:conditionalFormatting xmlns:xm="http://schemas.microsoft.com/office/excel/2006/main">
          <x14:cfRule type="dataBar" id="{CB9A8E64-8906-4D22-B7B5-8C251A47C3B2}">
            <x14:dataBar minLength="0" maxLength="100" gradient="0">
              <x14:cfvo type="autoMin"/>
              <x14:cfvo type="autoMax"/>
              <x14:negativeFillColor rgb="FFFF0000"/>
              <x14:axisColor rgb="FF000000"/>
            </x14:dataBar>
          </x14:cfRule>
          <x14:cfRule type="dataBar" id="{D4AE0C45-E7D0-EC4A-A091-A3A88A0EC0F5}">
            <x14:dataBar minLength="0" maxLength="100" gradient="0">
              <x14:cfvo type="autoMin"/>
              <x14:cfvo type="autoMax"/>
              <x14:negativeFillColor rgb="FFFF0000"/>
              <x14:axisColor rgb="FF000000"/>
            </x14:dataBar>
          </x14:cfRule>
          <xm:sqref>I21:I22</xm:sqref>
        </x14:conditionalFormatting>
        <x14:conditionalFormatting xmlns:xm="http://schemas.microsoft.com/office/excel/2006/main">
          <x14:cfRule type="dataBar" id="{5EC15DF9-54FB-4FED-A908-0D1A7E1FC0B8}">
            <x14:dataBar minLength="0" maxLength="100" gradient="0">
              <x14:cfvo type="autoMin"/>
              <x14:cfvo type="autoMax"/>
              <x14:negativeFillColor rgb="FFFF0000"/>
              <x14:axisColor rgb="FF000000"/>
            </x14:dataBar>
          </x14:cfRule>
          <xm:sqref>I9:J22</xm:sqref>
        </x14:conditionalFormatting>
        <x14:conditionalFormatting xmlns:xm="http://schemas.microsoft.com/office/excel/2006/main">
          <x14:cfRule type="dataBar" id="{A1D2A8DA-0DF5-44A4-8191-DD37E251674B}">
            <x14:dataBar minLength="0" maxLength="100" gradient="0">
              <x14:cfvo type="autoMin"/>
              <x14:cfvo type="autoMax"/>
              <x14:negativeFillColor rgb="FFFF0000"/>
              <x14:axisColor rgb="FF000000"/>
            </x14:dataBar>
          </x14:cfRule>
          <xm:sqref>I9:J23 K9:L22</xm:sqref>
        </x14:conditionalFormatting>
        <x14:conditionalFormatting xmlns:xm="http://schemas.microsoft.com/office/excel/2006/main">
          <x14:cfRule type="dataBar" id="{1DABA211-F9E3-4E77-8709-DF86FAD7C9EE}">
            <x14:dataBar minLength="0" maxLength="100" gradient="0">
              <x14:cfvo type="autoMin"/>
              <x14:cfvo type="autoMax"/>
              <x14:negativeFillColor rgb="FFFF0000"/>
              <x14:axisColor rgb="FF000000"/>
            </x14:dataBar>
          </x14:cfRule>
          <xm:sqref>I9:L10</xm:sqref>
        </x14:conditionalFormatting>
        <x14:conditionalFormatting xmlns:xm="http://schemas.microsoft.com/office/excel/2006/main">
          <x14:cfRule type="dataBar" id="{DDA11D83-AEE3-4A5C-BB65-F3C88DB7EADE}">
            <x14:dataBar minLength="0" maxLength="100" gradient="0">
              <x14:cfvo type="autoMin"/>
              <x14:cfvo type="autoMax"/>
              <x14:negativeFillColor rgb="FFFF0000"/>
              <x14:axisColor rgb="FF000000"/>
            </x14:dataBar>
          </x14:cfRule>
          <xm:sqref>I11:L11 I17:L17 I14:L14 I20:L20</xm:sqref>
        </x14:conditionalFormatting>
        <x14:conditionalFormatting xmlns:xm="http://schemas.microsoft.com/office/excel/2006/main">
          <x14:cfRule type="dataBar" id="{10FF46B0-54FB-4D0D-B4E7-552B73BBB582}">
            <x14:dataBar minLength="0" maxLength="100" gradient="0">
              <x14:cfvo type="autoMin"/>
              <x14:cfvo type="autoMax"/>
              <x14:negativeFillColor rgb="FFFF0000"/>
              <x14:axisColor rgb="FF000000"/>
            </x14:dataBar>
          </x14:cfRule>
          <xm:sqref>J24:J25 L24:L25</xm:sqref>
        </x14:conditionalFormatting>
        <x14:conditionalFormatting xmlns:xm="http://schemas.microsoft.com/office/excel/2006/main">
          <x14:cfRule type="dataBar" id="{4A75CAEE-4C03-4FCA-8E1D-E0A333CB17E2}">
            <x14:dataBar minLength="0" maxLength="100" gradient="0">
              <x14:cfvo type="autoMin"/>
              <x14:cfvo type="autoMax"/>
              <x14:negativeFillColor rgb="FFFF0000"/>
              <x14:axisColor rgb="FF000000"/>
            </x14:dataBar>
          </x14:cfRule>
          <xm:sqref>J24:J25</xm:sqref>
        </x14:conditionalFormatting>
        <x14:conditionalFormatting xmlns:xm="http://schemas.microsoft.com/office/excel/2006/main">
          <x14:cfRule type="dataBar" id="{8C0DF1C2-74F3-41EA-B8E5-FE52EFD39CF8}">
            <x14:dataBar minLength="0" maxLength="100" gradient="0">
              <x14:cfvo type="autoMin"/>
              <x14:cfvo type="autoMax"/>
              <x14:negativeFillColor rgb="FFFF0000"/>
              <x14:axisColor rgb="FF000000"/>
            </x14:dataBar>
          </x14:cfRule>
          <xm:sqref>K9:K10</xm:sqref>
        </x14:conditionalFormatting>
        <x14:conditionalFormatting xmlns:xm="http://schemas.microsoft.com/office/excel/2006/main">
          <x14:cfRule type="dataBar" id="{FD87D8AD-86E7-4D80-833A-8DD59FEB3448}">
            <x14:dataBar minLength="0" maxLength="100" gradient="0">
              <x14:cfvo type="autoMin"/>
              <x14:cfvo type="autoMax"/>
              <x14:negativeFillColor rgb="FFFF0000"/>
              <x14:axisColor rgb="FF000000"/>
            </x14:dataBar>
          </x14:cfRule>
          <x14:cfRule type="dataBar" id="{F4B2F7D3-0348-427E-AFA1-2F7FF65D5E99}">
            <x14:dataBar minLength="0" maxLength="100" gradient="0">
              <x14:cfvo type="autoMin"/>
              <x14:cfvo type="autoMax"/>
              <x14:negativeFillColor rgb="FFFF0000"/>
              <x14:axisColor rgb="FF000000"/>
            </x14:dataBar>
          </x14:cfRule>
          <x14:cfRule type="dataBar" id="{18B40D67-9828-124A-A210-BDB98B390B97}">
            <x14:dataBar minLength="0" maxLength="100" gradient="0">
              <x14:cfvo type="autoMin"/>
              <x14:cfvo type="autoMax"/>
              <x14:negativeFillColor rgb="FFFF0000"/>
              <x14:axisColor rgb="FF000000"/>
            </x14:dataBar>
          </x14:cfRule>
          <x14:cfRule type="dataBar" id="{96C7BB22-1AA2-1B41-A8DB-F4913EF06AF8}">
            <x14:dataBar minLength="0" maxLength="100" gradient="0">
              <x14:cfvo type="autoMin"/>
              <x14:cfvo type="autoMax"/>
              <x14:negativeFillColor rgb="FFFF0000"/>
              <x14:axisColor rgb="FF000000"/>
            </x14:dataBar>
          </x14:cfRule>
          <xm:sqref>K12:K13</xm:sqref>
        </x14:conditionalFormatting>
        <x14:conditionalFormatting xmlns:xm="http://schemas.microsoft.com/office/excel/2006/main">
          <x14:cfRule type="dataBar" id="{3A657538-CB75-4F8E-AE3B-4595A1F9E878}">
            <x14:dataBar minLength="0" maxLength="100" gradient="0">
              <x14:cfvo type="autoMin"/>
              <x14:cfvo type="autoMax"/>
              <x14:negativeFillColor rgb="FFFF0000"/>
              <x14:axisColor rgb="FF000000"/>
            </x14:dataBar>
          </x14:cfRule>
          <x14:cfRule type="dataBar" id="{CF48999B-3D6D-4FA7-952F-BC60BCB5577A}">
            <x14:dataBar minLength="0" maxLength="100" gradient="0">
              <x14:cfvo type="autoMin"/>
              <x14:cfvo type="autoMax"/>
              <x14:negativeFillColor rgb="FFFF0000"/>
              <x14:axisColor rgb="FF000000"/>
            </x14:dataBar>
          </x14:cfRule>
          <x14:cfRule type="dataBar" id="{6B019070-10CD-2744-B7D6-449CEEEF90C1}">
            <x14:dataBar minLength="0" maxLength="100" gradient="0">
              <x14:cfvo type="autoMin"/>
              <x14:cfvo type="autoMax"/>
              <x14:negativeFillColor rgb="FFFF0000"/>
              <x14:axisColor rgb="FF000000"/>
            </x14:dataBar>
          </x14:cfRule>
          <x14:cfRule type="dataBar" id="{D87B1DDB-B836-9546-B4C2-B644749463D9}">
            <x14:dataBar minLength="0" maxLength="100" gradient="0">
              <x14:cfvo type="autoMin"/>
              <x14:cfvo type="autoMax"/>
              <x14:negativeFillColor rgb="FFFF0000"/>
              <x14:axisColor rgb="FF000000"/>
            </x14:dataBar>
          </x14:cfRule>
          <xm:sqref>K15:K16</xm:sqref>
        </x14:conditionalFormatting>
        <x14:conditionalFormatting xmlns:xm="http://schemas.microsoft.com/office/excel/2006/main">
          <x14:cfRule type="dataBar" id="{FCFCE537-7DF7-48F7-89CD-FCD5712D8363}">
            <x14:dataBar minLength="0" maxLength="100" gradient="0">
              <x14:cfvo type="autoMin"/>
              <x14:cfvo type="autoMax"/>
              <x14:negativeFillColor rgb="FFFF0000"/>
              <x14:axisColor rgb="FF000000"/>
            </x14:dataBar>
          </x14:cfRule>
          <x14:cfRule type="dataBar" id="{F26494C5-C303-4BF7-8572-AD24ABEC1016}">
            <x14:dataBar minLength="0" maxLength="100" gradient="0">
              <x14:cfvo type="autoMin"/>
              <x14:cfvo type="autoMax"/>
              <x14:negativeFillColor rgb="FFFF0000"/>
              <x14:axisColor rgb="FF000000"/>
            </x14:dataBar>
          </x14:cfRule>
          <x14:cfRule type="dataBar" id="{F445EE05-AF32-0140-B602-177A7DB29507}">
            <x14:dataBar minLength="0" maxLength="100" gradient="0">
              <x14:cfvo type="autoMin"/>
              <x14:cfvo type="autoMax"/>
              <x14:negativeFillColor rgb="FFFF0000"/>
              <x14:axisColor rgb="FF000000"/>
            </x14:dataBar>
          </x14:cfRule>
          <x14:cfRule type="dataBar" id="{FA92BA01-E34E-914D-A985-20D1630BC783}">
            <x14:dataBar minLength="0" maxLength="100" gradient="0">
              <x14:cfvo type="autoMin"/>
              <x14:cfvo type="autoMax"/>
              <x14:negativeFillColor rgb="FFFF0000"/>
              <x14:axisColor rgb="FF000000"/>
            </x14:dataBar>
          </x14:cfRule>
          <xm:sqref>K18:K19</xm:sqref>
        </x14:conditionalFormatting>
        <x14:conditionalFormatting xmlns:xm="http://schemas.microsoft.com/office/excel/2006/main">
          <x14:cfRule type="dataBar" id="{799F9A21-6462-49B4-8954-DE74D1C27D4F}">
            <x14:dataBar minLength="0" maxLength="100" gradient="0">
              <x14:cfvo type="autoMin"/>
              <x14:cfvo type="autoMax"/>
              <x14:negativeFillColor rgb="FFFF0000"/>
              <x14:axisColor rgb="FF000000"/>
            </x14:dataBar>
          </x14:cfRule>
          <x14:cfRule type="dataBar" id="{C03739BD-6405-47B9-8DC2-20D7739A7491}">
            <x14:dataBar minLength="0" maxLength="100" gradient="0">
              <x14:cfvo type="autoMin"/>
              <x14:cfvo type="autoMax"/>
              <x14:negativeFillColor rgb="FFFF0000"/>
              <x14:axisColor rgb="FF000000"/>
            </x14:dataBar>
          </x14:cfRule>
          <x14:cfRule type="dataBar" id="{75F396FB-A801-124B-BD82-CD61B0B6EE94}">
            <x14:dataBar minLength="0" maxLength="100" gradient="0">
              <x14:cfvo type="autoMin"/>
              <x14:cfvo type="autoMax"/>
              <x14:negativeFillColor rgb="FFFF0000"/>
              <x14:axisColor rgb="FF000000"/>
            </x14:dataBar>
          </x14:cfRule>
          <x14:cfRule type="dataBar" id="{3E7CB034-AD5D-2E44-B2BA-CE928060A1E2}">
            <x14:dataBar minLength="0" maxLength="100" gradient="0">
              <x14:cfvo type="autoMin"/>
              <x14:cfvo type="autoMax"/>
              <x14:negativeFillColor rgb="FFFF0000"/>
              <x14:axisColor rgb="FF000000"/>
            </x14:dataBar>
          </x14:cfRule>
          <xm:sqref>K21:K22</xm:sqref>
        </x14:conditionalFormatting>
        <x14:conditionalFormatting xmlns:xm="http://schemas.microsoft.com/office/excel/2006/main">
          <x14:cfRule type="dataBar" id="{24701D79-D03A-46AC-B88B-0DB1B44C5051}">
            <x14:dataBar minLength="0" maxLength="100" gradient="0">
              <x14:cfvo type="autoMin"/>
              <x14:cfvo type="autoMax"/>
              <x14:negativeFillColor rgb="FFFF0000"/>
              <x14:axisColor rgb="FF000000"/>
            </x14:dataBar>
          </x14:cfRule>
          <xm:sqref>K9:L22</xm:sqref>
        </x14:conditionalFormatting>
        <x14:conditionalFormatting xmlns:xm="http://schemas.microsoft.com/office/excel/2006/main">
          <x14:cfRule type="dataBar" id="{4192FD51-2A3B-40D6-9BD0-8A4D91EF136D}">
            <x14:dataBar minLength="0" maxLength="100" gradient="0">
              <x14:cfvo type="autoMin"/>
              <x14:cfvo type="autoMax"/>
              <x14:negativeFillColor rgb="FFFF0000"/>
              <x14:axisColor rgb="FF000000"/>
            </x14:dataBar>
          </x14:cfRule>
          <xm:sqref>L24:L25</xm:sqref>
        </x14:conditionalFormatting>
        <x14:conditionalFormatting xmlns:xm="http://schemas.microsoft.com/office/excel/2006/main">
          <x14:cfRule type="dataBar" id="{830549AB-A344-4D30-85E2-CAA507113CAD}">
            <x14:dataBar minLength="0" maxLength="100" gradient="0">
              <x14:cfvo type="autoMin"/>
              <x14:cfvo type="autoMax"/>
              <x14:negativeFillColor rgb="FFFF0000"/>
              <x14:axisColor rgb="FF000000"/>
            </x14:dataBar>
          </x14:cfRule>
          <x14:cfRule type="dataBar" id="{1B1F86B3-8CA4-40B3-8BFA-3ACC9DF3718C}">
            <x14:dataBar minLength="0" maxLength="100" gradient="0">
              <x14:cfvo type="autoMin"/>
              <x14:cfvo type="autoMax"/>
              <x14:negativeFillColor rgb="FFFF0000"/>
              <x14:axisColor rgb="FF000000"/>
            </x14:dataBar>
          </x14:cfRule>
          <xm:sqref>M9:M10</xm:sqref>
        </x14:conditionalFormatting>
        <x14:conditionalFormatting xmlns:xm="http://schemas.microsoft.com/office/excel/2006/main">
          <x14:cfRule type="dataBar" id="{BBC8FC8C-A7B6-8845-99FD-B3499918AB18}">
            <x14:dataBar minLength="0" maxLength="100" gradient="0">
              <x14:cfvo type="autoMin"/>
              <x14:cfvo type="autoMax"/>
              <x14:negativeFillColor rgb="FFFF0000"/>
              <x14:axisColor rgb="FF000000"/>
            </x14:dataBar>
          </x14:cfRule>
          <x14:cfRule type="dataBar" id="{74FAD781-2473-5048-A693-2DED254C4D9B}">
            <x14:dataBar minLength="0" maxLength="100" gradient="0">
              <x14:cfvo type="autoMin"/>
              <x14:cfvo type="autoMax"/>
              <x14:negativeFillColor rgb="FFFF0000"/>
              <x14:axisColor rgb="FF000000"/>
            </x14:dataBar>
          </x14:cfRule>
          <xm:sqref>M12:M13</xm:sqref>
        </x14:conditionalFormatting>
        <x14:conditionalFormatting xmlns:xm="http://schemas.microsoft.com/office/excel/2006/main">
          <x14:cfRule type="dataBar" id="{374F699E-9A81-4E4C-95E2-0C56CB412FEF}">
            <x14:dataBar minLength="0" maxLength="100" gradient="0">
              <x14:cfvo type="autoMin"/>
              <x14:cfvo type="autoMax"/>
              <x14:negativeFillColor rgb="FFFF0000"/>
              <x14:axisColor rgb="FF000000"/>
            </x14:dataBar>
          </x14:cfRule>
          <x14:cfRule type="dataBar" id="{16B44793-0094-244B-9004-A4B100C7984A}">
            <x14:dataBar minLength="0" maxLength="100" gradient="0">
              <x14:cfvo type="autoMin"/>
              <x14:cfvo type="autoMax"/>
              <x14:negativeFillColor rgb="FFFF0000"/>
              <x14:axisColor rgb="FF000000"/>
            </x14:dataBar>
          </x14:cfRule>
          <xm:sqref>M15:M16</xm:sqref>
        </x14:conditionalFormatting>
        <x14:conditionalFormatting xmlns:xm="http://schemas.microsoft.com/office/excel/2006/main">
          <x14:cfRule type="dataBar" id="{FB4F9FDE-EFA0-B14A-9901-47F7E4B25FA2}">
            <x14:dataBar minLength="0" maxLength="100" gradient="0">
              <x14:cfvo type="autoMin"/>
              <x14:cfvo type="autoMax"/>
              <x14:negativeFillColor rgb="FFFF0000"/>
              <x14:axisColor rgb="FF000000"/>
            </x14:dataBar>
          </x14:cfRule>
          <x14:cfRule type="dataBar" id="{1A4F790E-28C4-7B4F-B802-8AAE7B8B11EE}">
            <x14:dataBar minLength="0" maxLength="100" gradient="0">
              <x14:cfvo type="autoMin"/>
              <x14:cfvo type="autoMax"/>
              <x14:negativeFillColor rgb="FFFF0000"/>
              <x14:axisColor rgb="FF000000"/>
            </x14:dataBar>
          </x14:cfRule>
          <xm:sqref>M18:M19</xm:sqref>
        </x14:conditionalFormatting>
        <x14:conditionalFormatting xmlns:xm="http://schemas.microsoft.com/office/excel/2006/main">
          <x14:cfRule type="dataBar" id="{765EFA67-54F0-0E4C-996C-F6D9B22AB9D6}">
            <x14:dataBar minLength="0" maxLength="100" gradient="0">
              <x14:cfvo type="autoMin"/>
              <x14:cfvo type="autoMax"/>
              <x14:negativeFillColor rgb="FFFF0000"/>
              <x14:axisColor rgb="FF000000"/>
            </x14:dataBar>
          </x14:cfRule>
          <x14:cfRule type="dataBar" id="{E3775F8A-A478-0E43-8AB7-BB7347591B0D}">
            <x14:dataBar minLength="0" maxLength="100" gradient="0">
              <x14:cfvo type="autoMin"/>
              <x14:cfvo type="autoMax"/>
              <x14:negativeFillColor rgb="FFFF0000"/>
              <x14:axisColor rgb="FF000000"/>
            </x14:dataBar>
          </x14:cfRule>
          <xm:sqref>M21:M22</xm:sqref>
        </x14:conditionalFormatting>
        <x14:conditionalFormatting xmlns:xm="http://schemas.microsoft.com/office/excel/2006/main">
          <x14:cfRule type="dataBar" id="{CF0B22C0-8E06-4022-81A0-A02ED01A7D66}">
            <x14:dataBar minLength="0" maxLength="100" gradient="0">
              <x14:cfvo type="autoMin"/>
              <x14:cfvo type="autoMax"/>
              <x14:negativeFillColor rgb="FFFF0000"/>
              <x14:axisColor rgb="FF000000"/>
            </x14:dataBar>
          </x14:cfRule>
          <x14:cfRule type="dataBar" id="{2AB04B48-E2A4-449E-BEDC-282910B6696D}">
            <x14:dataBar minLength="0" maxLength="100" gradient="0">
              <x14:cfvo type="autoMin"/>
              <x14:cfvo type="autoMax"/>
              <x14:negativeFillColor rgb="FFFF0000"/>
              <x14:axisColor rgb="FF000000"/>
            </x14:dataBar>
          </x14:cfRule>
          <xm:sqref>M24:M25</xm:sqref>
        </x14:conditionalFormatting>
        <x14:conditionalFormatting xmlns:xm="http://schemas.microsoft.com/office/excel/2006/main">
          <x14:cfRule type="dataBar" id="{A2502151-CAA5-4D96-8670-49D8CC16DC1A}">
            <x14:dataBar minLength="0" maxLength="100" gradient="0">
              <x14:cfvo type="autoMin"/>
              <x14:cfvo type="autoMax"/>
              <x14:negativeFillColor rgb="FFFF0000"/>
              <x14:axisColor rgb="FF000000"/>
            </x14:dataBar>
          </x14:cfRule>
          <xm:sqref>I12:I13</xm:sqref>
        </x14:conditionalFormatting>
        <x14:conditionalFormatting xmlns:xm="http://schemas.microsoft.com/office/excel/2006/main">
          <x14:cfRule type="dataBar" id="{0C8C1719-84BF-453C-8B2B-89E37D8E5F71}">
            <x14:dataBar minLength="0" maxLength="100" gradient="0">
              <x14:cfvo type="autoMin"/>
              <x14:cfvo type="autoMax"/>
              <x14:negativeFillColor rgb="FFFF0000"/>
              <x14:axisColor rgb="FF000000"/>
            </x14:dataBar>
          </x14:cfRule>
          <xm:sqref>I15:I16</xm:sqref>
        </x14:conditionalFormatting>
        <x14:conditionalFormatting xmlns:xm="http://schemas.microsoft.com/office/excel/2006/main">
          <x14:cfRule type="dataBar" id="{21F2D068-2DEF-40C0-8F27-7E6F7C63086C}">
            <x14:dataBar minLength="0" maxLength="100" gradient="0">
              <x14:cfvo type="autoMin"/>
              <x14:cfvo type="autoMax"/>
              <x14:negativeFillColor rgb="FFFF0000"/>
              <x14:axisColor rgb="FF000000"/>
            </x14:dataBar>
          </x14:cfRule>
          <xm:sqref>I18:I19</xm:sqref>
        </x14:conditionalFormatting>
        <x14:conditionalFormatting xmlns:xm="http://schemas.microsoft.com/office/excel/2006/main">
          <x14:cfRule type="dataBar" id="{3D058166-9E8D-416F-9C56-092E5F2F9FA5}">
            <x14:dataBar minLength="0" maxLength="100" gradient="0">
              <x14:cfvo type="autoMin"/>
              <x14:cfvo type="autoMax"/>
              <x14:negativeFillColor rgb="FFFF0000"/>
              <x14:axisColor rgb="FF000000"/>
            </x14:dataBar>
          </x14:cfRule>
          <x14:cfRule type="dataBar" id="{7CCFBC3B-C52B-4E16-8072-3F8F58B8E186}">
            <x14:dataBar minLength="0" maxLength="100" gradient="0">
              <x14:cfvo type="autoMin"/>
              <x14:cfvo type="autoMax"/>
              <x14:negativeFillColor rgb="FFFF0000"/>
              <x14:axisColor rgb="FF000000"/>
            </x14:dataBar>
          </x14:cfRule>
          <xm:sqref>I21:I22</xm:sqref>
        </x14:conditionalFormatting>
        <x14:conditionalFormatting xmlns:xm="http://schemas.microsoft.com/office/excel/2006/main">
          <x14:cfRule type="dataBar" id="{B93B69AF-55C7-4CDF-BB78-3FE7D31F6A6D}">
            <x14:dataBar minLength="0" maxLength="100" gradient="0">
              <x14:cfvo type="autoMin"/>
              <x14:cfvo type="autoMax"/>
              <x14:negativeFillColor rgb="FFFF0000"/>
              <x14:axisColor rgb="FF000000"/>
            </x14:dataBar>
          </x14:cfRule>
          <xm:sqref>I21:I22</xm:sqref>
        </x14:conditionalFormatting>
        <x14:conditionalFormatting xmlns:xm="http://schemas.microsoft.com/office/excel/2006/main">
          <x14:cfRule type="dataBar" id="{E5E428A5-952A-42C8-8B92-25E43FAFB374}">
            <x14:dataBar minLength="0" maxLength="100" gradient="0">
              <x14:cfvo type="autoMin"/>
              <x14:cfvo type="autoMax"/>
              <x14:negativeFillColor rgb="FFFF0000"/>
              <x14:axisColor rgb="FF000000"/>
            </x14:dataBar>
          </x14:cfRule>
          <x14:cfRule type="dataBar" id="{113AED02-E854-4EA4-8BF8-C3304F0E8706}">
            <x14:dataBar minLength="0" maxLength="100" gradient="0">
              <x14:cfvo type="autoMin"/>
              <x14:cfvo type="autoMax"/>
              <x14:negativeFillColor rgb="FFFF0000"/>
              <x14:axisColor rgb="FF000000"/>
            </x14:dataBar>
          </x14:cfRule>
          <xm:sqref>I24:I25</xm:sqref>
        </x14:conditionalFormatting>
        <x14:conditionalFormatting xmlns:xm="http://schemas.microsoft.com/office/excel/2006/main">
          <x14:cfRule type="dataBar" id="{14CE5A16-2A26-4022-830C-1D55AA092317}">
            <x14:dataBar minLength="0" maxLength="100" gradient="0">
              <x14:cfvo type="autoMin"/>
              <x14:cfvo type="autoMax"/>
              <x14:negativeFillColor rgb="FFFF0000"/>
              <x14:axisColor rgb="FF000000"/>
            </x14:dataBar>
          </x14:cfRule>
          <xm:sqref>I24:I25</xm:sqref>
        </x14:conditionalFormatting>
        <x14:conditionalFormatting xmlns:xm="http://schemas.microsoft.com/office/excel/2006/main">
          <x14:cfRule type="dataBar" id="{4C72BF4A-CC2F-4443-BC48-97176286B4AC}">
            <x14:dataBar minLength="0" maxLength="100" gradient="0">
              <x14:cfvo type="autoMin"/>
              <x14:cfvo type="autoMax"/>
              <x14:negativeFillColor rgb="FFFF0000"/>
              <x14:axisColor rgb="FF000000"/>
            </x14:dataBar>
          </x14:cfRule>
          <xm:sqref>I24:I25</xm:sqref>
        </x14:conditionalFormatting>
        <x14:conditionalFormatting xmlns:xm="http://schemas.microsoft.com/office/excel/2006/main">
          <x14:cfRule type="dataBar" id="{2F88F55E-5043-49E0-BBC4-C77DEF1B4173}">
            <x14:dataBar minLength="0" maxLength="100" gradient="0">
              <x14:cfvo type="autoMin"/>
              <x14:cfvo type="autoMax"/>
              <x14:negativeFillColor rgb="FFFF0000"/>
              <x14:axisColor rgb="FF000000"/>
            </x14:dataBar>
          </x14:cfRule>
          <xm:sqref>I24:I25</xm:sqref>
        </x14:conditionalFormatting>
        <x14:conditionalFormatting xmlns:xm="http://schemas.microsoft.com/office/excel/2006/main">
          <x14:cfRule type="dataBar" id="{C423062C-9F6C-40D7-A060-E2AE9ECDCAFA}">
            <x14:dataBar minLength="0" maxLength="100" gradient="0">
              <x14:cfvo type="autoMin"/>
              <x14:cfvo type="autoMax"/>
              <x14:negativeFillColor rgb="FFFF0000"/>
              <x14:axisColor rgb="FF000000"/>
            </x14:dataBar>
          </x14:cfRule>
          <xm:sqref>K12:K13</xm:sqref>
        </x14:conditionalFormatting>
        <x14:conditionalFormatting xmlns:xm="http://schemas.microsoft.com/office/excel/2006/main">
          <x14:cfRule type="dataBar" id="{9B84B013-5EED-4674-8A86-B8F76C3B596C}">
            <x14:dataBar minLength="0" maxLength="100" gradient="0">
              <x14:cfvo type="autoMin"/>
              <x14:cfvo type="autoMax"/>
              <x14:negativeFillColor rgb="FFFF0000"/>
              <x14:axisColor rgb="FF000000"/>
            </x14:dataBar>
          </x14:cfRule>
          <xm:sqref>K12:K13</xm:sqref>
        </x14:conditionalFormatting>
        <x14:conditionalFormatting xmlns:xm="http://schemas.microsoft.com/office/excel/2006/main">
          <x14:cfRule type="dataBar" id="{06AF851F-1E8C-4585-88B0-03343F016591}">
            <x14:dataBar minLength="0" maxLength="100" gradient="0">
              <x14:cfvo type="autoMin"/>
              <x14:cfvo type="autoMax"/>
              <x14:negativeFillColor rgb="FFFF0000"/>
              <x14:axisColor rgb="FF000000"/>
            </x14:dataBar>
          </x14:cfRule>
          <xm:sqref>K15:K16</xm:sqref>
        </x14:conditionalFormatting>
        <x14:conditionalFormatting xmlns:xm="http://schemas.microsoft.com/office/excel/2006/main">
          <x14:cfRule type="dataBar" id="{96657541-C0AA-43E0-AD19-61333EADE87F}">
            <x14:dataBar minLength="0" maxLength="100" gradient="0">
              <x14:cfvo type="autoMin"/>
              <x14:cfvo type="autoMax"/>
              <x14:negativeFillColor rgb="FFFF0000"/>
              <x14:axisColor rgb="FF000000"/>
            </x14:dataBar>
          </x14:cfRule>
          <xm:sqref>K15:K16</xm:sqref>
        </x14:conditionalFormatting>
        <x14:conditionalFormatting xmlns:xm="http://schemas.microsoft.com/office/excel/2006/main">
          <x14:cfRule type="dataBar" id="{313A35D3-F919-4D7C-84F8-BD483CF7D65A}">
            <x14:dataBar minLength="0" maxLength="100" gradient="0">
              <x14:cfvo type="autoMin"/>
              <x14:cfvo type="autoMax"/>
              <x14:negativeFillColor rgb="FFFF0000"/>
              <x14:axisColor rgb="FF000000"/>
            </x14:dataBar>
          </x14:cfRule>
          <xm:sqref>K18:K19</xm:sqref>
        </x14:conditionalFormatting>
        <x14:conditionalFormatting xmlns:xm="http://schemas.microsoft.com/office/excel/2006/main">
          <x14:cfRule type="dataBar" id="{FC1CA6B8-BB9A-45A0-9AB9-D1B0E447D8D0}">
            <x14:dataBar minLength="0" maxLength="100" gradient="0">
              <x14:cfvo type="autoMin"/>
              <x14:cfvo type="autoMax"/>
              <x14:negativeFillColor rgb="FFFF0000"/>
              <x14:axisColor rgb="FF000000"/>
            </x14:dataBar>
          </x14:cfRule>
          <xm:sqref>K18:K19</xm:sqref>
        </x14:conditionalFormatting>
        <x14:conditionalFormatting xmlns:xm="http://schemas.microsoft.com/office/excel/2006/main">
          <x14:cfRule type="dataBar" id="{0440E889-DB56-4430-A11E-FE0CF27D355F}">
            <x14:dataBar minLength="0" maxLength="100" gradient="0">
              <x14:cfvo type="autoMin"/>
              <x14:cfvo type="autoMax"/>
              <x14:negativeFillColor rgb="FFFF0000"/>
              <x14:axisColor rgb="FF000000"/>
            </x14:dataBar>
          </x14:cfRule>
          <xm:sqref>K21:K22</xm:sqref>
        </x14:conditionalFormatting>
        <x14:conditionalFormatting xmlns:xm="http://schemas.microsoft.com/office/excel/2006/main">
          <x14:cfRule type="dataBar" id="{FEEDCF03-0609-4739-A473-A2FE4F127DAE}">
            <x14:dataBar minLength="0" maxLength="100" gradient="0">
              <x14:cfvo type="autoMin"/>
              <x14:cfvo type="autoMax"/>
              <x14:negativeFillColor rgb="FFFF0000"/>
              <x14:axisColor rgb="FF000000"/>
            </x14:dataBar>
          </x14:cfRule>
          <xm:sqref>K21:K22</xm:sqref>
        </x14:conditionalFormatting>
        <x14:conditionalFormatting xmlns:xm="http://schemas.microsoft.com/office/excel/2006/main">
          <x14:cfRule type="dataBar" id="{FD5D5FFB-7341-44DB-B79A-67A69DEA0BE7}">
            <x14:dataBar minLength="0" maxLength="100" gradient="0">
              <x14:cfvo type="autoMin"/>
              <x14:cfvo type="autoMax"/>
              <x14:negativeFillColor rgb="FFFF0000"/>
              <x14:axisColor rgb="FF000000"/>
            </x14:dataBar>
          </x14:cfRule>
          <xm:sqref>K24:K25</xm:sqref>
        </x14:conditionalFormatting>
        <x14:conditionalFormatting xmlns:xm="http://schemas.microsoft.com/office/excel/2006/main">
          <x14:cfRule type="dataBar" id="{BEA80E4E-606B-482C-8C67-D636992A3CFB}">
            <x14:dataBar minLength="0" maxLength="100" gradient="0">
              <x14:cfvo type="autoMin"/>
              <x14:cfvo type="autoMax"/>
              <x14:negativeFillColor rgb="FFFF0000"/>
              <x14:axisColor rgb="FF000000"/>
            </x14:dataBar>
          </x14:cfRule>
          <xm:sqref>K24:K25</xm:sqref>
        </x14:conditionalFormatting>
        <x14:conditionalFormatting xmlns:xm="http://schemas.microsoft.com/office/excel/2006/main">
          <x14:cfRule type="dataBar" id="{2F5010BB-3365-474F-9183-BD1DF7467BF9}">
            <x14:dataBar minLength="0" maxLength="100" gradient="0">
              <x14:cfvo type="autoMin"/>
              <x14:cfvo type="autoMax"/>
              <x14:negativeFillColor rgb="FFFF0000"/>
              <x14:axisColor rgb="FF000000"/>
            </x14:dataBar>
          </x14:cfRule>
          <xm:sqref>K24:K25</xm:sqref>
        </x14:conditionalFormatting>
        <x14:conditionalFormatting xmlns:xm="http://schemas.microsoft.com/office/excel/2006/main">
          <x14:cfRule type="dataBar" id="{E536DF6B-DC90-47C5-9EB3-D8770C74E739}">
            <x14:dataBar minLength="0" maxLength="100" gradient="0">
              <x14:cfvo type="autoMin"/>
              <x14:cfvo type="autoMax"/>
              <x14:negativeFillColor rgb="FFFF0000"/>
              <x14:axisColor rgb="FF000000"/>
            </x14:dataBar>
          </x14:cfRule>
          <xm:sqref>K24:K25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E38"/>
  <sheetViews>
    <sheetView showGridLines="0" zoomScale="60" zoomScaleNormal="60" workbookViewId="0">
      <selection activeCell="AE33" sqref="AE33"/>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2</v>
      </c>
      <c r="F2" s="100" t="s">
        <v>51</v>
      </c>
      <c r="G2" s="100"/>
      <c r="H2" s="23">
        <v>30252</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189</v>
      </c>
      <c r="J10" s="26">
        <v>424</v>
      </c>
      <c r="K10" s="26">
        <v>280</v>
      </c>
      <c r="L10" s="26">
        <v>111</v>
      </c>
      <c r="M10" s="26">
        <v>375</v>
      </c>
      <c r="N10" s="26">
        <v>303</v>
      </c>
      <c r="O10" s="26">
        <v>301</v>
      </c>
      <c r="P10" s="26">
        <v>323</v>
      </c>
      <c r="Q10" s="26">
        <v>260</v>
      </c>
      <c r="R10" s="26">
        <v>26</v>
      </c>
      <c r="S10" s="26">
        <v>150</v>
      </c>
      <c r="T10" s="26">
        <v>116</v>
      </c>
      <c r="U10" s="26">
        <v>172</v>
      </c>
      <c r="V10" s="26">
        <v>180</v>
      </c>
      <c r="W10" s="26">
        <v>219</v>
      </c>
      <c r="X10" s="26">
        <v>202</v>
      </c>
      <c r="Y10" s="26">
        <v>148</v>
      </c>
      <c r="Z10" s="26">
        <v>205</v>
      </c>
      <c r="AA10" s="26">
        <v>250</v>
      </c>
      <c r="AB10" s="26">
        <v>95</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189</v>
      </c>
      <c r="J11" s="43">
        <v>424</v>
      </c>
      <c r="K11" s="43">
        <v>280</v>
      </c>
      <c r="L11" s="43">
        <v>111</v>
      </c>
      <c r="M11" s="43">
        <v>375</v>
      </c>
      <c r="N11" s="43">
        <v>303</v>
      </c>
      <c r="O11" s="43">
        <v>301</v>
      </c>
      <c r="P11" s="43">
        <v>323</v>
      </c>
      <c r="Q11" s="43">
        <v>260</v>
      </c>
      <c r="R11" s="43">
        <v>26</v>
      </c>
      <c r="S11" s="43">
        <v>150</v>
      </c>
      <c r="T11" s="43">
        <v>116</v>
      </c>
      <c r="U11" s="43">
        <v>172</v>
      </c>
      <c r="V11" s="43">
        <v>180</v>
      </c>
      <c r="W11" s="43">
        <v>219</v>
      </c>
      <c r="X11" s="43">
        <v>202</v>
      </c>
      <c r="Y11" s="43">
        <v>148</v>
      </c>
      <c r="Z11" s="43">
        <v>205</v>
      </c>
      <c r="AA11" s="43">
        <v>250</v>
      </c>
      <c r="AB11" s="43">
        <v>95</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thickTop="1" thickBot="1" x14ac:dyDescent="0.3">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188</v>
      </c>
      <c r="J13" s="26">
        <v>422</v>
      </c>
      <c r="K13" s="26">
        <v>278</v>
      </c>
      <c r="L13" s="26">
        <v>111</v>
      </c>
      <c r="M13" s="26">
        <v>369</v>
      </c>
      <c r="N13" s="26">
        <v>302</v>
      </c>
      <c r="O13" s="26">
        <v>299</v>
      </c>
      <c r="P13" s="26">
        <v>323</v>
      </c>
      <c r="Q13" s="26">
        <v>260</v>
      </c>
      <c r="R13" s="26">
        <v>26</v>
      </c>
      <c r="S13" s="26">
        <v>150</v>
      </c>
      <c r="T13" s="26">
        <v>116</v>
      </c>
      <c r="U13" s="26">
        <v>172</v>
      </c>
      <c r="V13" s="26">
        <v>180</v>
      </c>
      <c r="W13" s="26">
        <v>219</v>
      </c>
      <c r="X13" s="26">
        <v>202</v>
      </c>
      <c r="Y13" s="26">
        <v>148</v>
      </c>
      <c r="Z13" s="26">
        <v>205</v>
      </c>
      <c r="AA13" s="26">
        <v>250</v>
      </c>
      <c r="AB13" s="26">
        <v>94</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0.99653499653499655</v>
      </c>
    </row>
    <row r="14" spans="1:57" s="3" customFormat="1" ht="50.1" customHeight="1" thickTop="1" thickBot="1" x14ac:dyDescent="0.3">
      <c r="A14" s="117"/>
      <c r="B14" s="119"/>
      <c r="C14" s="116"/>
      <c r="D14" s="120"/>
      <c r="E14" s="116"/>
      <c r="F14" s="121"/>
      <c r="G14" s="122"/>
      <c r="H14" s="28" t="str">
        <f>'PANEL DE CONTROL DISTRITAL'!H13</f>
        <v>Número de trámites aplicados</v>
      </c>
      <c r="I14" s="43">
        <v>189</v>
      </c>
      <c r="J14" s="43">
        <v>424</v>
      </c>
      <c r="K14" s="43">
        <v>280</v>
      </c>
      <c r="L14" s="43">
        <v>111</v>
      </c>
      <c r="M14" s="43">
        <v>375</v>
      </c>
      <c r="N14" s="43">
        <v>303</v>
      </c>
      <c r="O14" s="43">
        <v>301</v>
      </c>
      <c r="P14" s="43">
        <v>323</v>
      </c>
      <c r="Q14" s="43">
        <v>260</v>
      </c>
      <c r="R14" s="43">
        <v>26</v>
      </c>
      <c r="S14" s="43">
        <v>150</v>
      </c>
      <c r="T14" s="43">
        <v>116</v>
      </c>
      <c r="U14" s="43">
        <v>172</v>
      </c>
      <c r="V14" s="43">
        <v>180</v>
      </c>
      <c r="W14" s="43">
        <v>219</v>
      </c>
      <c r="X14" s="43">
        <v>202</v>
      </c>
      <c r="Y14" s="43">
        <v>148</v>
      </c>
      <c r="Z14" s="43">
        <v>205</v>
      </c>
      <c r="AA14" s="43">
        <v>250</v>
      </c>
      <c r="AB14" s="43">
        <v>95</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thickTop="1" thickBot="1" x14ac:dyDescent="0.3">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thickTop="1" thickBot="1" x14ac:dyDescent="0.3">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189</v>
      </c>
      <c r="J16" s="26">
        <v>424</v>
      </c>
      <c r="K16" s="26">
        <v>280</v>
      </c>
      <c r="L16" s="26">
        <v>111</v>
      </c>
      <c r="M16" s="26">
        <v>375</v>
      </c>
      <c r="N16" s="26">
        <v>303</v>
      </c>
      <c r="O16" s="26">
        <v>301</v>
      </c>
      <c r="P16" s="26">
        <v>323</v>
      </c>
      <c r="Q16" s="26">
        <v>260</v>
      </c>
      <c r="R16" s="26">
        <v>26</v>
      </c>
      <c r="S16" s="26">
        <v>150</v>
      </c>
      <c r="T16" s="26">
        <v>116</v>
      </c>
      <c r="U16" s="26">
        <v>172</v>
      </c>
      <c r="V16" s="26">
        <v>180</v>
      </c>
      <c r="W16" s="26">
        <v>219</v>
      </c>
      <c r="X16" s="26">
        <v>202</v>
      </c>
      <c r="Y16" s="26">
        <v>148</v>
      </c>
      <c r="Z16" s="26">
        <v>205</v>
      </c>
      <c r="AA16" s="26">
        <v>250</v>
      </c>
      <c r="AB16" s="26">
        <v>95</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thickTop="1" thickBot="1" x14ac:dyDescent="0.3">
      <c r="A17" s="117"/>
      <c r="B17" s="119"/>
      <c r="C17" s="116"/>
      <c r="D17" s="120"/>
      <c r="E17" s="116"/>
      <c r="F17" s="121"/>
      <c r="G17" s="122"/>
      <c r="H17" s="28" t="str">
        <f>'PANEL DE CONTROL DISTRITAL'!H16</f>
        <v>Total de Archivos de Transacción procesados</v>
      </c>
      <c r="I17" s="43">
        <v>189</v>
      </c>
      <c r="J17" s="43">
        <v>424</v>
      </c>
      <c r="K17" s="43">
        <v>280</v>
      </c>
      <c r="L17" s="43">
        <v>111</v>
      </c>
      <c r="M17" s="43">
        <v>375</v>
      </c>
      <c r="N17" s="43">
        <v>303</v>
      </c>
      <c r="O17" s="43">
        <v>301</v>
      </c>
      <c r="P17" s="43">
        <v>323</v>
      </c>
      <c r="Q17" s="43">
        <v>260</v>
      </c>
      <c r="R17" s="43">
        <v>26</v>
      </c>
      <c r="S17" s="43">
        <v>150</v>
      </c>
      <c r="T17" s="43">
        <v>116</v>
      </c>
      <c r="U17" s="43">
        <v>172</v>
      </c>
      <c r="V17" s="43">
        <v>180</v>
      </c>
      <c r="W17" s="43">
        <v>219</v>
      </c>
      <c r="X17" s="43">
        <v>202</v>
      </c>
      <c r="Y17" s="43">
        <v>148</v>
      </c>
      <c r="Z17" s="43">
        <v>205</v>
      </c>
      <c r="AA17" s="43">
        <v>250</v>
      </c>
      <c r="AB17" s="43">
        <v>95</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thickTop="1" thickBot="1" x14ac:dyDescent="0.3">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thickTop="1" thickBot="1" x14ac:dyDescent="0.3">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705</v>
      </c>
      <c r="J19" s="26">
        <v>1392</v>
      </c>
      <c r="K19" s="26">
        <v>491</v>
      </c>
      <c r="L19" s="26">
        <v>105</v>
      </c>
      <c r="M19" s="26">
        <v>444</v>
      </c>
      <c r="N19" s="26">
        <v>316</v>
      </c>
      <c r="O19" s="26">
        <v>283</v>
      </c>
      <c r="P19" s="26">
        <v>314</v>
      </c>
      <c r="Q19" s="26">
        <v>266</v>
      </c>
      <c r="R19" s="26">
        <v>0</v>
      </c>
      <c r="S19" s="26">
        <v>254</v>
      </c>
      <c r="T19" s="26">
        <v>104</v>
      </c>
      <c r="U19" s="26">
        <v>172</v>
      </c>
      <c r="V19" s="26">
        <v>184</v>
      </c>
      <c r="W19" s="26">
        <v>209</v>
      </c>
      <c r="X19" s="26">
        <v>201</v>
      </c>
      <c r="Y19" s="26">
        <v>155</v>
      </c>
      <c r="Z19" s="26">
        <v>172</v>
      </c>
      <c r="AA19" s="26">
        <v>242</v>
      </c>
      <c r="AB19" s="26">
        <v>52</v>
      </c>
      <c r="AC19" s="26">
        <v>159</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0.9983948635634029</v>
      </c>
    </row>
    <row r="20" spans="1:57" s="3" customFormat="1" ht="50.1" customHeight="1" thickTop="1" thickBot="1" x14ac:dyDescent="0.3">
      <c r="A20" s="117"/>
      <c r="B20" s="119"/>
      <c r="C20" s="116"/>
      <c r="D20" s="120"/>
      <c r="E20" s="116"/>
      <c r="F20" s="121"/>
      <c r="G20" s="122"/>
      <c r="H20" s="28" t="str">
        <f>'PANEL DE CONTROL DISTRITAL'!H19</f>
        <v xml:space="preserve">Credenciales recibidas </v>
      </c>
      <c r="I20" s="43">
        <v>705</v>
      </c>
      <c r="J20" s="43">
        <v>1392</v>
      </c>
      <c r="K20" s="43">
        <v>491</v>
      </c>
      <c r="L20" s="43">
        <v>105</v>
      </c>
      <c r="M20" s="43">
        <v>444</v>
      </c>
      <c r="N20" s="43">
        <v>316</v>
      </c>
      <c r="O20" s="43">
        <v>283</v>
      </c>
      <c r="P20" s="43">
        <v>314</v>
      </c>
      <c r="Q20" s="43">
        <v>266</v>
      </c>
      <c r="R20" s="43">
        <v>0</v>
      </c>
      <c r="S20" s="43">
        <v>254</v>
      </c>
      <c r="T20" s="43">
        <v>104</v>
      </c>
      <c r="U20" s="43">
        <v>182</v>
      </c>
      <c r="V20" s="43">
        <v>184</v>
      </c>
      <c r="W20" s="43">
        <v>209</v>
      </c>
      <c r="X20" s="43">
        <v>201</v>
      </c>
      <c r="Y20" s="43">
        <v>155</v>
      </c>
      <c r="Z20" s="43">
        <v>172</v>
      </c>
      <c r="AA20" s="43">
        <v>242</v>
      </c>
      <c r="AB20" s="43">
        <v>52</v>
      </c>
      <c r="AC20" s="43">
        <v>159</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thickTop="1" thickBot="1" x14ac:dyDescent="0.3">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thickTop="1" thickBot="1" x14ac:dyDescent="0.3">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809</v>
      </c>
      <c r="J22" s="26">
        <v>943</v>
      </c>
      <c r="K22" s="26">
        <v>936</v>
      </c>
      <c r="L22" s="26">
        <v>910</v>
      </c>
      <c r="M22" s="26">
        <v>858</v>
      </c>
      <c r="N22" s="26">
        <v>680</v>
      </c>
      <c r="O22" s="26">
        <v>593</v>
      </c>
      <c r="P22" s="26">
        <v>563</v>
      </c>
      <c r="Q22" s="26">
        <v>458</v>
      </c>
      <c r="R22" s="26">
        <v>436</v>
      </c>
      <c r="S22" s="26">
        <v>467</v>
      </c>
      <c r="T22" s="26">
        <v>346</v>
      </c>
      <c r="U22" s="26">
        <v>324</v>
      </c>
      <c r="V22" s="26">
        <v>307</v>
      </c>
      <c r="W22" s="26">
        <v>328</v>
      </c>
      <c r="X22" s="26">
        <v>328</v>
      </c>
      <c r="Y22" s="26">
        <v>239</v>
      </c>
      <c r="Z22" s="26">
        <v>200</v>
      </c>
      <c r="AA22" s="26">
        <v>222</v>
      </c>
      <c r="AB22" s="26">
        <v>231</v>
      </c>
      <c r="AC22" s="26">
        <v>161</v>
      </c>
      <c r="AD22" s="26">
        <v>35</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thickTop="1" thickBot="1" x14ac:dyDescent="0.3">
      <c r="A23" s="117"/>
      <c r="B23" s="119"/>
      <c r="C23" s="116"/>
      <c r="D23" s="120"/>
      <c r="E23" s="116"/>
      <c r="F23" s="121"/>
      <c r="G23" s="122"/>
      <c r="H23" s="28" t="str">
        <f>'PANEL DE CONTROL DISTRITAL'!H22</f>
        <v>Credenciales totales en SIIRFE disponibles para entrega</v>
      </c>
      <c r="I23" s="43">
        <v>809</v>
      </c>
      <c r="J23" s="43">
        <v>943</v>
      </c>
      <c r="K23" s="43">
        <v>936</v>
      </c>
      <c r="L23" s="43">
        <v>910</v>
      </c>
      <c r="M23" s="43">
        <v>858</v>
      </c>
      <c r="N23" s="43">
        <v>680</v>
      </c>
      <c r="O23" s="43">
        <v>593</v>
      </c>
      <c r="P23" s="43">
        <v>563</v>
      </c>
      <c r="Q23" s="43">
        <v>458</v>
      </c>
      <c r="R23" s="43">
        <v>436</v>
      </c>
      <c r="S23" s="43">
        <v>467</v>
      </c>
      <c r="T23" s="43">
        <v>346</v>
      </c>
      <c r="U23" s="43">
        <v>324</v>
      </c>
      <c r="V23" s="43">
        <v>307</v>
      </c>
      <c r="W23" s="43">
        <v>328</v>
      </c>
      <c r="X23" s="43">
        <v>328</v>
      </c>
      <c r="Y23" s="43">
        <v>239</v>
      </c>
      <c r="Z23" s="43">
        <v>200</v>
      </c>
      <c r="AA23" s="43">
        <v>222</v>
      </c>
      <c r="AB23" s="43">
        <v>231</v>
      </c>
      <c r="AC23" s="43">
        <v>161</v>
      </c>
      <c r="AD23" s="43">
        <v>35</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5" thickTop="1" thickBot="1" x14ac:dyDescent="0.3">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thickTop="1" thickBot="1" x14ac:dyDescent="0.3">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810</v>
      </c>
      <c r="J25" s="26">
        <v>1258</v>
      </c>
      <c r="K25" s="26">
        <v>498</v>
      </c>
      <c r="L25" s="26">
        <v>125</v>
      </c>
      <c r="M25" s="26">
        <v>496</v>
      </c>
      <c r="N25" s="26">
        <v>494</v>
      </c>
      <c r="O25" s="26">
        <v>334</v>
      </c>
      <c r="P25" s="26">
        <v>344</v>
      </c>
      <c r="Q25" s="26">
        <v>215</v>
      </c>
      <c r="R25" s="26">
        <v>22</v>
      </c>
      <c r="S25" s="26">
        <v>223</v>
      </c>
      <c r="T25" s="26">
        <v>225</v>
      </c>
      <c r="U25" s="26">
        <v>204</v>
      </c>
      <c r="V25" s="26">
        <v>201</v>
      </c>
      <c r="W25" s="26">
        <v>188</v>
      </c>
      <c r="X25" s="26">
        <v>201</v>
      </c>
      <c r="Y25" s="26">
        <v>244</v>
      </c>
      <c r="Z25" s="26">
        <v>211</v>
      </c>
      <c r="AA25" s="26">
        <v>220</v>
      </c>
      <c r="AB25" s="26">
        <v>43</v>
      </c>
      <c r="AC25" s="26">
        <v>229</v>
      </c>
      <c r="AD25" s="26">
        <v>126</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thickTop="1" thickBot="1" x14ac:dyDescent="0.3">
      <c r="A26" s="117"/>
      <c r="B26" s="119"/>
      <c r="C26" s="116"/>
      <c r="D26" s="120"/>
      <c r="E26" s="116"/>
      <c r="F26" s="121"/>
      <c r="G26" s="122"/>
      <c r="H26" s="28" t="str">
        <f>'PANEL DE CONTROL DISTRITAL'!H25</f>
        <v xml:space="preserve"> Total de credenciales solicitadas</v>
      </c>
      <c r="I26" s="43">
        <v>810</v>
      </c>
      <c r="J26" s="43">
        <v>1258</v>
      </c>
      <c r="K26" s="43">
        <v>498</v>
      </c>
      <c r="L26" s="43">
        <v>125</v>
      </c>
      <c r="M26" s="43">
        <v>496</v>
      </c>
      <c r="N26" s="43">
        <v>494</v>
      </c>
      <c r="O26" s="43">
        <v>334</v>
      </c>
      <c r="P26" s="43">
        <v>344</v>
      </c>
      <c r="Q26" s="43">
        <v>215</v>
      </c>
      <c r="R26" s="43">
        <v>22</v>
      </c>
      <c r="S26" s="43">
        <v>223</v>
      </c>
      <c r="T26" s="43">
        <v>225</v>
      </c>
      <c r="U26" s="43">
        <v>204</v>
      </c>
      <c r="V26" s="43">
        <v>201</v>
      </c>
      <c r="W26" s="43">
        <v>188</v>
      </c>
      <c r="X26" s="43">
        <v>201</v>
      </c>
      <c r="Y26" s="43">
        <v>244</v>
      </c>
      <c r="Z26" s="43">
        <v>211</v>
      </c>
      <c r="AA26" s="43">
        <v>220</v>
      </c>
      <c r="AB26" s="43">
        <v>43</v>
      </c>
      <c r="AC26" s="43">
        <v>229</v>
      </c>
      <c r="AD26" s="43">
        <v>126</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thickTop="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F10:F11"/>
    <mergeCell ref="G10:G11"/>
    <mergeCell ref="AS10:AS11"/>
    <mergeCell ref="A6:A9"/>
    <mergeCell ref="B6:H6"/>
    <mergeCell ref="I6:AR6"/>
    <mergeCell ref="AS6:AS9"/>
    <mergeCell ref="B7:D7"/>
    <mergeCell ref="E7:H7"/>
    <mergeCell ref="I7:AR7"/>
    <mergeCell ref="B8:AR8"/>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F19:F20"/>
    <mergeCell ref="G19:G20"/>
    <mergeCell ref="AS19:AS20"/>
    <mergeCell ref="A19:A20"/>
    <mergeCell ref="B19:B20"/>
    <mergeCell ref="C19:C20"/>
    <mergeCell ref="D19:D20"/>
    <mergeCell ref="E19:E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conditionalFormatting sqref="I21:AR21">
    <cfRule type="colorScale" priority="399">
      <colorScale>
        <cfvo type="min"/>
        <cfvo type="percentile" val="50"/>
        <cfvo type="max"/>
        <color rgb="FFE98BD7"/>
        <color rgb="FFD5007F"/>
        <color rgb="FF950054"/>
      </colorScale>
    </cfRule>
  </conditionalFormatting>
  <conditionalFormatting sqref="AS10">
    <cfRule type="cellIs" dxfId="16" priority="18" operator="greaterThan">
      <formula>95%</formula>
    </cfRule>
    <cfRule type="cellIs" dxfId="15" priority="19" operator="greaterThanOrEqual">
      <formula>90%</formula>
    </cfRule>
    <cfRule type="cellIs" dxfId="14" priority="20" operator="lessThan">
      <formula>89.99%</formula>
    </cfRule>
  </conditionalFormatting>
  <conditionalFormatting sqref="AS13">
    <cfRule type="cellIs" dxfId="13" priority="15" operator="greaterThan">
      <formula>95%</formula>
    </cfRule>
    <cfRule type="cellIs" dxfId="12" priority="16" operator="greaterThanOrEqual">
      <formula>90%</formula>
    </cfRule>
    <cfRule type="cellIs" dxfId="11" priority="17" operator="lessThan">
      <formula>89.99%</formula>
    </cfRule>
  </conditionalFormatting>
  <conditionalFormatting sqref="AS16">
    <cfRule type="cellIs" dxfId="10" priority="12" operator="greaterThan">
      <formula>95%</formula>
    </cfRule>
    <cfRule type="cellIs" dxfId="9" priority="13" operator="greaterThanOrEqual">
      <formula>90%</formula>
    </cfRule>
    <cfRule type="cellIs" dxfId="8" priority="14" operator="lessThan">
      <formula>89.99%</formula>
    </cfRule>
  </conditionalFormatting>
  <conditionalFormatting sqref="AS19">
    <cfRule type="cellIs" dxfId="7" priority="9" operator="greaterThan">
      <formula>95%</formula>
    </cfRule>
    <cfRule type="cellIs" dxfId="6" priority="10" operator="greaterThanOrEqual">
      <formula>90%</formula>
    </cfRule>
    <cfRule type="cellIs" dxfId="5" priority="11" operator="lessThan">
      <formula>89.99%</formula>
    </cfRule>
  </conditionalFormatting>
  <conditionalFormatting sqref="AS22">
    <cfRule type="cellIs" dxfId="4" priority="1" operator="greaterThanOrEqual">
      <formula>100%</formula>
    </cfRule>
    <cfRule type="cellIs" dxfId="3" priority="2" operator="lessThan">
      <formula>99.99%</formula>
    </cfRule>
  </conditionalFormatting>
  <conditionalFormatting sqref="AS25">
    <cfRule type="cellIs" dxfId="2" priority="3" operator="greaterThan">
      <formula>95%</formula>
    </cfRule>
    <cfRule type="cellIs" dxfId="1" priority="4" operator="greaterThanOrEqual">
      <formula>90%</formula>
    </cfRule>
    <cfRule type="cellIs" dxfId="0" priority="5" operator="lessThan">
      <formula>89.99%</formula>
    </cfRule>
  </conditionalFormatting>
  <dataValidations count="1">
    <dataValidation showDropDown="1" showInputMessage="1" showErrorMessage="1" sqref="C21 G19:G23 G10:G11 G16:G17 G13:G14 G25:G26" xr:uid="{12099198-2790-4531-A4AE-4537B679FF3F}"/>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E38"/>
  <sheetViews>
    <sheetView showGridLines="0" topLeftCell="A10" zoomScaleNormal="100" workbookViewId="0">
      <selection activeCell="E40" sqref="E40"/>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30151</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
        <v>55</v>
      </c>
      <c r="J9" s="31" t="s">
        <v>56</v>
      </c>
      <c r="K9" s="31" t="s">
        <v>57</v>
      </c>
      <c r="L9" s="31" t="s">
        <v>58</v>
      </c>
      <c r="M9" s="31" t="s">
        <v>59</v>
      </c>
      <c r="N9" s="31" t="s">
        <v>60</v>
      </c>
      <c r="O9" s="31" t="s">
        <v>61</v>
      </c>
      <c r="P9" s="31" t="s">
        <v>62</v>
      </c>
      <c r="Q9" s="31" t="s">
        <v>63</v>
      </c>
      <c r="R9" s="31" t="s">
        <v>64</v>
      </c>
      <c r="S9" s="31" t="s">
        <v>65</v>
      </c>
      <c r="T9" s="31" t="s">
        <v>66</v>
      </c>
      <c r="U9" s="31" t="s">
        <v>67</v>
      </c>
      <c r="V9" s="31" t="s">
        <v>68</v>
      </c>
      <c r="W9" s="31" t="s">
        <v>69</v>
      </c>
      <c r="X9" s="31" t="s">
        <v>70</v>
      </c>
      <c r="Y9" s="31" t="s">
        <v>71</v>
      </c>
      <c r="Z9" s="31" t="s">
        <v>72</v>
      </c>
      <c r="AA9" s="31" t="s">
        <v>73</v>
      </c>
      <c r="AB9" s="31" t="s">
        <v>74</v>
      </c>
      <c r="AC9" s="31" t="s">
        <v>75</v>
      </c>
      <c r="AD9" s="31" t="s">
        <v>76</v>
      </c>
      <c r="AE9" s="31" t="s">
        <v>77</v>
      </c>
      <c r="AF9" s="31" t="s">
        <v>78</v>
      </c>
      <c r="AG9" s="31" t="s">
        <v>79</v>
      </c>
      <c r="AH9" s="31" t="s">
        <v>80</v>
      </c>
      <c r="AI9" s="31" t="s">
        <v>81</v>
      </c>
      <c r="AJ9" s="31" t="s">
        <v>82</v>
      </c>
      <c r="AK9" s="31" t="s">
        <v>83</v>
      </c>
      <c r="AL9" s="31" t="s">
        <v>84</v>
      </c>
      <c r="AM9" s="31" t="s">
        <v>85</v>
      </c>
      <c r="AN9" s="31" t="s">
        <v>86</v>
      </c>
      <c r="AO9" s="31" t="s">
        <v>87</v>
      </c>
      <c r="AP9" s="31" t="s">
        <v>88</v>
      </c>
      <c r="AQ9" s="31" t="s">
        <v>89</v>
      </c>
      <c r="AR9" s="31" t="s">
        <v>90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209</v>
      </c>
      <c r="J10" s="26">
        <v>333</v>
      </c>
      <c r="K10" s="26">
        <v>279</v>
      </c>
      <c r="L10" s="26">
        <v>18</v>
      </c>
      <c r="M10" s="26">
        <v>132</v>
      </c>
      <c r="N10" s="26">
        <v>157</v>
      </c>
      <c r="O10" s="26">
        <v>143</v>
      </c>
      <c r="P10" s="26">
        <v>160</v>
      </c>
      <c r="Q10" s="26">
        <v>99</v>
      </c>
      <c r="R10" s="26">
        <v>19</v>
      </c>
      <c r="S10" s="26">
        <v>104</v>
      </c>
      <c r="T10" s="26">
        <v>109</v>
      </c>
      <c r="U10" s="26">
        <v>141</v>
      </c>
      <c r="V10" s="26">
        <v>156</v>
      </c>
      <c r="W10" s="26">
        <v>181</v>
      </c>
      <c r="X10" s="26">
        <v>92</v>
      </c>
      <c r="Y10" s="26">
        <v>103</v>
      </c>
      <c r="Z10" s="26">
        <v>133</v>
      </c>
      <c r="AA10" s="26">
        <v>156</v>
      </c>
      <c r="AB10" s="26">
        <v>66</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209</v>
      </c>
      <c r="J11" s="43">
        <v>333</v>
      </c>
      <c r="K11" s="43">
        <v>279</v>
      </c>
      <c r="L11" s="43">
        <v>18</v>
      </c>
      <c r="M11" s="43">
        <v>132</v>
      </c>
      <c r="N11" s="43">
        <v>157</v>
      </c>
      <c r="O11" s="43">
        <v>143</v>
      </c>
      <c r="P11" s="43">
        <v>160</v>
      </c>
      <c r="Q11" s="43">
        <v>99</v>
      </c>
      <c r="R11" s="43">
        <v>19</v>
      </c>
      <c r="S11" s="43">
        <v>104</v>
      </c>
      <c r="T11" s="43">
        <v>109</v>
      </c>
      <c r="U11" s="43">
        <v>141</v>
      </c>
      <c r="V11" s="43">
        <v>156</v>
      </c>
      <c r="W11" s="43">
        <v>181</v>
      </c>
      <c r="X11" s="43">
        <v>92</v>
      </c>
      <c r="Y11" s="43">
        <v>103</v>
      </c>
      <c r="Z11" s="43">
        <v>133</v>
      </c>
      <c r="AA11" s="43">
        <v>156</v>
      </c>
      <c r="AB11" s="43">
        <v>66</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208</v>
      </c>
      <c r="J13" s="26">
        <v>330</v>
      </c>
      <c r="K13" s="26">
        <v>278</v>
      </c>
      <c r="L13" s="26">
        <v>18</v>
      </c>
      <c r="M13" s="26">
        <v>132</v>
      </c>
      <c r="N13" s="26">
        <v>157</v>
      </c>
      <c r="O13" s="26">
        <v>143</v>
      </c>
      <c r="P13" s="26">
        <v>160</v>
      </c>
      <c r="Q13" s="26">
        <v>99</v>
      </c>
      <c r="R13" s="26">
        <v>19</v>
      </c>
      <c r="S13" s="26">
        <v>104</v>
      </c>
      <c r="T13" s="26">
        <v>109</v>
      </c>
      <c r="U13" s="26">
        <v>141</v>
      </c>
      <c r="V13" s="26">
        <v>156</v>
      </c>
      <c r="W13" s="26">
        <v>181</v>
      </c>
      <c r="X13" s="26">
        <v>92</v>
      </c>
      <c r="Y13" s="26">
        <v>103</v>
      </c>
      <c r="Z13" s="26">
        <v>133</v>
      </c>
      <c r="AA13" s="26">
        <v>156</v>
      </c>
      <c r="AB13" s="26">
        <v>66</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0.99820788530465954</v>
      </c>
    </row>
    <row r="14" spans="1:57" s="3" customFormat="1" ht="50.1" customHeight="1" x14ac:dyDescent="0.25">
      <c r="A14" s="117"/>
      <c r="B14" s="119"/>
      <c r="C14" s="116"/>
      <c r="D14" s="120"/>
      <c r="E14" s="116"/>
      <c r="F14" s="121"/>
      <c r="G14" s="122"/>
      <c r="H14" s="28" t="str">
        <f>'PANEL DE CONTROL DISTRITAL'!H13</f>
        <v>Número de trámites aplicados</v>
      </c>
      <c r="I14" s="43">
        <v>209</v>
      </c>
      <c r="J14" s="43">
        <v>333</v>
      </c>
      <c r="K14" s="43">
        <v>279</v>
      </c>
      <c r="L14" s="43">
        <v>18</v>
      </c>
      <c r="M14" s="43">
        <v>132</v>
      </c>
      <c r="N14" s="43">
        <v>157</v>
      </c>
      <c r="O14" s="43">
        <v>143</v>
      </c>
      <c r="P14" s="43">
        <v>160</v>
      </c>
      <c r="Q14" s="43">
        <v>99</v>
      </c>
      <c r="R14" s="43">
        <v>19</v>
      </c>
      <c r="S14" s="43">
        <v>104</v>
      </c>
      <c r="T14" s="43">
        <v>109</v>
      </c>
      <c r="U14" s="43">
        <v>141</v>
      </c>
      <c r="V14" s="43">
        <v>156</v>
      </c>
      <c r="W14" s="43">
        <v>181</v>
      </c>
      <c r="X14" s="43">
        <v>92</v>
      </c>
      <c r="Y14" s="43">
        <v>103</v>
      </c>
      <c r="Z14" s="43">
        <v>133</v>
      </c>
      <c r="AA14" s="43">
        <v>156</v>
      </c>
      <c r="AB14" s="43">
        <v>66</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209</v>
      </c>
      <c r="J16" s="26">
        <v>333</v>
      </c>
      <c r="K16" s="26">
        <v>279</v>
      </c>
      <c r="L16" s="26">
        <v>18</v>
      </c>
      <c r="M16" s="26">
        <v>132</v>
      </c>
      <c r="N16" s="26">
        <v>157</v>
      </c>
      <c r="O16" s="26">
        <v>143</v>
      </c>
      <c r="P16" s="26">
        <v>160</v>
      </c>
      <c r="Q16" s="26">
        <v>99</v>
      </c>
      <c r="R16" s="26">
        <v>19</v>
      </c>
      <c r="S16" s="26">
        <v>104</v>
      </c>
      <c r="T16" s="26">
        <v>110</v>
      </c>
      <c r="U16" s="26">
        <v>141</v>
      </c>
      <c r="V16" s="26">
        <v>156</v>
      </c>
      <c r="W16" s="26">
        <v>178</v>
      </c>
      <c r="X16" s="26">
        <v>92</v>
      </c>
      <c r="Y16" s="26">
        <v>103</v>
      </c>
      <c r="Z16" s="26">
        <v>134</v>
      </c>
      <c r="AA16" s="26">
        <v>156</v>
      </c>
      <c r="AB16" s="26">
        <v>66</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209</v>
      </c>
      <c r="J17" s="43">
        <v>333</v>
      </c>
      <c r="K17" s="43">
        <v>279</v>
      </c>
      <c r="L17" s="43">
        <v>18</v>
      </c>
      <c r="M17" s="43">
        <v>132</v>
      </c>
      <c r="N17" s="43">
        <v>157</v>
      </c>
      <c r="O17" s="43">
        <v>143</v>
      </c>
      <c r="P17" s="43">
        <v>160</v>
      </c>
      <c r="Q17" s="43">
        <v>99</v>
      </c>
      <c r="R17" s="43">
        <v>19</v>
      </c>
      <c r="S17" s="43">
        <v>104</v>
      </c>
      <c r="T17" s="43">
        <v>110</v>
      </c>
      <c r="U17" s="43">
        <v>141</v>
      </c>
      <c r="V17" s="43">
        <v>156</v>
      </c>
      <c r="W17" s="43">
        <v>178</v>
      </c>
      <c r="X17" s="43">
        <v>92</v>
      </c>
      <c r="Y17" s="43">
        <v>103</v>
      </c>
      <c r="Z17" s="43">
        <v>134</v>
      </c>
      <c r="AA17" s="43">
        <v>156</v>
      </c>
      <c r="AB17" s="43">
        <v>66</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666</v>
      </c>
      <c r="J19" s="26">
        <v>1289</v>
      </c>
      <c r="K19" s="26">
        <v>416</v>
      </c>
      <c r="L19" s="26">
        <v>93</v>
      </c>
      <c r="M19" s="26">
        <v>194</v>
      </c>
      <c r="N19" s="26">
        <v>129</v>
      </c>
      <c r="O19" s="26">
        <v>168</v>
      </c>
      <c r="P19" s="26">
        <v>135</v>
      </c>
      <c r="Q19" s="26">
        <v>111</v>
      </c>
      <c r="R19" s="26">
        <v>51</v>
      </c>
      <c r="S19" s="26">
        <v>40</v>
      </c>
      <c r="T19" s="26">
        <v>104</v>
      </c>
      <c r="U19" s="26">
        <v>172</v>
      </c>
      <c r="V19" s="26">
        <v>78</v>
      </c>
      <c r="W19" s="26">
        <v>156</v>
      </c>
      <c r="X19" s="26">
        <v>178</v>
      </c>
      <c r="Y19" s="26">
        <v>95</v>
      </c>
      <c r="Z19" s="26">
        <v>103</v>
      </c>
      <c r="AA19" s="26">
        <v>133</v>
      </c>
      <c r="AB19" s="26">
        <v>116</v>
      </c>
      <c r="AC19" s="26">
        <v>105</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43">
        <v>666</v>
      </c>
      <c r="J20" s="43">
        <v>1289</v>
      </c>
      <c r="K20" s="43">
        <v>416</v>
      </c>
      <c r="L20" s="43">
        <v>93</v>
      </c>
      <c r="M20" s="43">
        <v>194</v>
      </c>
      <c r="N20" s="43">
        <v>129</v>
      </c>
      <c r="O20" s="43">
        <v>168</v>
      </c>
      <c r="P20" s="43">
        <v>135</v>
      </c>
      <c r="Q20" s="43">
        <v>111</v>
      </c>
      <c r="R20" s="43">
        <v>51</v>
      </c>
      <c r="S20" s="43">
        <v>40</v>
      </c>
      <c r="T20" s="43">
        <v>104</v>
      </c>
      <c r="U20" s="43">
        <v>172</v>
      </c>
      <c r="V20" s="43">
        <v>78</v>
      </c>
      <c r="W20" s="43">
        <v>156</v>
      </c>
      <c r="X20" s="43">
        <v>178</v>
      </c>
      <c r="Y20" s="43">
        <v>95</v>
      </c>
      <c r="Z20" s="43">
        <v>103</v>
      </c>
      <c r="AA20" s="43">
        <v>133</v>
      </c>
      <c r="AB20" s="43">
        <v>116</v>
      </c>
      <c r="AC20" s="43">
        <v>105</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thickTop="1" thickBot="1" x14ac:dyDescent="0.3">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thickTop="1" thickBot="1" x14ac:dyDescent="0.3">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769</v>
      </c>
      <c r="J22" s="26">
        <v>1054</v>
      </c>
      <c r="K22" s="26">
        <v>1025</v>
      </c>
      <c r="L22" s="26">
        <v>955</v>
      </c>
      <c r="M22" s="26">
        <v>749</v>
      </c>
      <c r="N22" s="26">
        <v>606</v>
      </c>
      <c r="O22" s="26">
        <v>501</v>
      </c>
      <c r="P22" s="26">
        <v>429</v>
      </c>
      <c r="Q22" s="26">
        <v>174</v>
      </c>
      <c r="R22" s="26">
        <v>188</v>
      </c>
      <c r="S22" s="26">
        <v>140</v>
      </c>
      <c r="T22" s="26">
        <v>157</v>
      </c>
      <c r="U22" s="26">
        <v>206</v>
      </c>
      <c r="V22" s="26">
        <v>156</v>
      </c>
      <c r="W22" s="26">
        <v>196</v>
      </c>
      <c r="X22" s="26">
        <v>170</v>
      </c>
      <c r="Y22" s="26">
        <v>157</v>
      </c>
      <c r="Z22" s="26">
        <v>152</v>
      </c>
      <c r="AA22" s="26">
        <v>125</v>
      </c>
      <c r="AB22" s="26">
        <v>214</v>
      </c>
      <c r="AC22" s="26">
        <v>160</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thickTop="1" thickBot="1" x14ac:dyDescent="0.3">
      <c r="A23" s="117"/>
      <c r="B23" s="119"/>
      <c r="C23" s="116"/>
      <c r="D23" s="120"/>
      <c r="E23" s="116"/>
      <c r="F23" s="121"/>
      <c r="G23" s="122"/>
      <c r="H23" s="28" t="str">
        <f>'PANEL DE CONTROL DISTRITAL'!H22</f>
        <v>Credenciales totales en SIIRFE disponibles para entrega</v>
      </c>
      <c r="I23" s="43">
        <v>769</v>
      </c>
      <c r="J23" s="43">
        <v>1054</v>
      </c>
      <c r="K23" s="43">
        <v>1025</v>
      </c>
      <c r="L23" s="43">
        <v>955</v>
      </c>
      <c r="M23" s="43">
        <v>749</v>
      </c>
      <c r="N23" s="43">
        <v>606</v>
      </c>
      <c r="O23" s="43">
        <v>501</v>
      </c>
      <c r="P23" s="43">
        <v>429</v>
      </c>
      <c r="Q23" s="43">
        <v>174</v>
      </c>
      <c r="R23" s="43">
        <v>188</v>
      </c>
      <c r="S23" s="43">
        <v>140</v>
      </c>
      <c r="T23" s="43">
        <v>157</v>
      </c>
      <c r="U23" s="43">
        <v>206</v>
      </c>
      <c r="V23" s="43">
        <v>156</v>
      </c>
      <c r="W23" s="43">
        <v>196</v>
      </c>
      <c r="X23" s="43">
        <v>170</v>
      </c>
      <c r="Y23" s="43">
        <v>157</v>
      </c>
      <c r="Z23" s="43">
        <v>152</v>
      </c>
      <c r="AA23" s="43">
        <v>125</v>
      </c>
      <c r="AB23" s="43">
        <v>214</v>
      </c>
      <c r="AC23" s="43">
        <v>160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5" thickTop="1" thickBot="1" x14ac:dyDescent="0.3">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689</v>
      </c>
      <c r="J25" s="26">
        <v>1004</v>
      </c>
      <c r="K25" s="26">
        <v>445</v>
      </c>
      <c r="L25" s="26">
        <v>163</v>
      </c>
      <c r="M25" s="26">
        <v>390</v>
      </c>
      <c r="N25" s="26">
        <v>272</v>
      </c>
      <c r="O25" s="26">
        <v>238</v>
      </c>
      <c r="P25" s="26">
        <v>207</v>
      </c>
      <c r="Q25" s="26">
        <v>186</v>
      </c>
      <c r="R25" s="26">
        <v>37</v>
      </c>
      <c r="S25" s="26">
        <v>88</v>
      </c>
      <c r="T25" s="26">
        <v>87</v>
      </c>
      <c r="U25" s="26">
        <v>123</v>
      </c>
      <c r="V25" s="26">
        <v>128</v>
      </c>
      <c r="W25" s="26">
        <v>116</v>
      </c>
      <c r="X25" s="26">
        <v>200</v>
      </c>
      <c r="Y25" s="26">
        <v>108</v>
      </c>
      <c r="Z25" s="26">
        <v>108</v>
      </c>
      <c r="AA25" s="26">
        <v>160</v>
      </c>
      <c r="AB25" s="26">
        <v>27</v>
      </c>
      <c r="AC25" s="26">
        <v>159</v>
      </c>
      <c r="AD25" s="26">
        <v>103</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689</v>
      </c>
      <c r="J26" s="43">
        <v>1004</v>
      </c>
      <c r="K26" s="43">
        <v>445</v>
      </c>
      <c r="L26" s="43">
        <v>163</v>
      </c>
      <c r="M26" s="43">
        <v>390</v>
      </c>
      <c r="N26" s="43">
        <v>272</v>
      </c>
      <c r="O26" s="43">
        <v>238</v>
      </c>
      <c r="P26" s="43">
        <v>207</v>
      </c>
      <c r="Q26" s="43">
        <v>186</v>
      </c>
      <c r="R26" s="43">
        <v>37</v>
      </c>
      <c r="S26" s="43">
        <v>88</v>
      </c>
      <c r="T26" s="43">
        <v>87</v>
      </c>
      <c r="U26" s="43">
        <v>123</v>
      </c>
      <c r="V26" s="43">
        <v>128</v>
      </c>
      <c r="W26" s="43">
        <v>116</v>
      </c>
      <c r="X26" s="43">
        <v>200</v>
      </c>
      <c r="Y26" s="43">
        <v>108</v>
      </c>
      <c r="Z26" s="43">
        <v>108</v>
      </c>
      <c r="AA26" s="43">
        <v>160</v>
      </c>
      <c r="AB26" s="43">
        <v>27</v>
      </c>
      <c r="AC26" s="43">
        <v>159</v>
      </c>
      <c r="AD26" s="43">
        <v>103</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105</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B36:G37"/>
    <mergeCell ref="H36:M37"/>
    <mergeCell ref="AS25:AS26"/>
    <mergeCell ref="I29:L29"/>
    <mergeCell ref="B34:M34"/>
    <mergeCell ref="B35:G35"/>
    <mergeCell ref="H35:M35"/>
    <mergeCell ref="C25:C26"/>
    <mergeCell ref="D25:D26"/>
    <mergeCell ref="E25:E26"/>
    <mergeCell ref="F25:F26"/>
    <mergeCell ref="G25:G26"/>
    <mergeCell ref="G22:G23"/>
    <mergeCell ref="C22:C23"/>
    <mergeCell ref="A24:AS24"/>
    <mergeCell ref="A25:A26"/>
    <mergeCell ref="B25:B26"/>
    <mergeCell ref="A22:A23"/>
    <mergeCell ref="B22:B23"/>
    <mergeCell ref="D22:D23"/>
    <mergeCell ref="E22:E23"/>
    <mergeCell ref="F22:F23"/>
    <mergeCell ref="A19:A20"/>
    <mergeCell ref="B19:B20"/>
    <mergeCell ref="D19:D20"/>
    <mergeCell ref="AS22:AS23"/>
    <mergeCell ref="A16:A17"/>
    <mergeCell ref="B16:B17"/>
    <mergeCell ref="D16:D17"/>
    <mergeCell ref="E16:E17"/>
    <mergeCell ref="F16:F17"/>
    <mergeCell ref="G16:G17"/>
    <mergeCell ref="C16:C17"/>
    <mergeCell ref="C19:C20"/>
    <mergeCell ref="A18:AS18"/>
    <mergeCell ref="E19:E20"/>
    <mergeCell ref="F19:F20"/>
    <mergeCell ref="AS16:AS17"/>
    <mergeCell ref="AS19:AS20"/>
    <mergeCell ref="B13:B14"/>
    <mergeCell ref="D13:D14"/>
    <mergeCell ref="E13:E14"/>
    <mergeCell ref="F13:F14"/>
    <mergeCell ref="G13:G14"/>
    <mergeCell ref="G19:G20"/>
    <mergeCell ref="C10:C11"/>
    <mergeCell ref="C13:C14"/>
    <mergeCell ref="A12:AS12"/>
    <mergeCell ref="A15:AS15"/>
    <mergeCell ref="AS10:AS11"/>
    <mergeCell ref="AS13:AS14"/>
    <mergeCell ref="A13:A14"/>
    <mergeCell ref="A10:A11"/>
    <mergeCell ref="B10:B11"/>
    <mergeCell ref="D10:D11"/>
    <mergeCell ref="E10:E11"/>
    <mergeCell ref="F10:F11"/>
    <mergeCell ref="G10:G11"/>
    <mergeCell ref="A1:AS1"/>
    <mergeCell ref="F2:G2"/>
    <mergeCell ref="A6:A9"/>
    <mergeCell ref="B6:H6"/>
    <mergeCell ref="AS6:AS9"/>
    <mergeCell ref="B7:D7"/>
    <mergeCell ref="E7:H7"/>
    <mergeCell ref="A4:AS4"/>
    <mergeCell ref="A5:AS5"/>
    <mergeCell ref="I6:AR6"/>
    <mergeCell ref="I7:AR7"/>
    <mergeCell ref="B8:AR8"/>
  </mergeCells>
  <phoneticPr fontId="29" type="noConversion"/>
  <conditionalFormatting sqref="I21:AR21">
    <cfRule type="colorScale" priority="391">
      <colorScale>
        <cfvo type="min"/>
        <cfvo type="percentile" val="50"/>
        <cfvo type="max"/>
        <color rgb="FFE98BD7"/>
        <color rgb="FFD5007F"/>
        <color rgb="FF950054"/>
      </colorScale>
    </cfRule>
  </conditionalFormatting>
  <conditionalFormatting sqref="AS10">
    <cfRule type="cellIs" dxfId="152" priority="31" operator="greaterThan">
      <formula>95%</formula>
    </cfRule>
    <cfRule type="cellIs" dxfId="151" priority="32" operator="greaterThanOrEqual">
      <formula>90%</formula>
    </cfRule>
    <cfRule type="cellIs" dxfId="150" priority="33" operator="lessThan">
      <formula>89.99%</formula>
    </cfRule>
  </conditionalFormatting>
  <conditionalFormatting sqref="AS13">
    <cfRule type="cellIs" dxfId="149" priority="13" operator="greaterThan">
      <formula>95%</formula>
    </cfRule>
    <cfRule type="cellIs" dxfId="148" priority="14" operator="greaterThanOrEqual">
      <formula>90%</formula>
    </cfRule>
    <cfRule type="cellIs" dxfId="147" priority="15" operator="lessThan">
      <formula>89.99%</formula>
    </cfRule>
  </conditionalFormatting>
  <conditionalFormatting sqref="AS16">
    <cfRule type="cellIs" dxfId="146" priority="10" operator="greaterThan">
      <formula>95%</formula>
    </cfRule>
    <cfRule type="cellIs" dxfId="145" priority="11" operator="greaterThanOrEqual">
      <formula>90%</formula>
    </cfRule>
    <cfRule type="cellIs" dxfId="144" priority="12" operator="lessThan">
      <formula>89.99%</formula>
    </cfRule>
  </conditionalFormatting>
  <conditionalFormatting sqref="AS19">
    <cfRule type="cellIs" dxfId="143" priority="7" operator="greaterThan">
      <formula>95%</formula>
    </cfRule>
    <cfRule type="cellIs" dxfId="142" priority="8" operator="greaterThanOrEqual">
      <formula>90%</formula>
    </cfRule>
    <cfRule type="cellIs" dxfId="141" priority="9" operator="lessThan">
      <formula>89.99%</formula>
    </cfRule>
  </conditionalFormatting>
  <conditionalFormatting sqref="AS22">
    <cfRule type="cellIs" dxfId="140" priority="4" operator="greaterThanOrEqual">
      <formula>100%</formula>
    </cfRule>
    <cfRule type="cellIs" dxfId="139" priority="6" operator="lessThan">
      <formula>99.99%</formula>
    </cfRule>
  </conditionalFormatting>
  <conditionalFormatting sqref="AS25">
    <cfRule type="cellIs" dxfId="138" priority="1" operator="greaterThan">
      <formula>95%</formula>
    </cfRule>
    <cfRule type="cellIs" dxfId="137" priority="2" operator="greaterThanOrEqual">
      <formula>90%</formula>
    </cfRule>
    <cfRule type="cellIs" dxfId="136" priority="3" operator="lessThan">
      <formula>89.99%</formula>
    </cfRule>
  </conditionalFormatting>
  <dataValidations count="1">
    <dataValidation showDropDown="1" showInputMessage="1" showErrorMessage="1" sqref="C21 G19:G23 G10:G11 G16:G17 G13:G14 G25:G26" xr:uid="{91FD34C4-58ED-46BA-BFC8-04EB31A4574E}"/>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E38"/>
  <sheetViews>
    <sheetView showGridLines="0" topLeftCell="A23" zoomScale="60" zoomScaleNormal="60" workbookViewId="0">
      <selection activeCell="AU20" sqref="AU20"/>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_xlfn.SINGLE('PANEL DE CONTROL DISTRITAL'!A1)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30152</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50" t="str">
        <f>'PANEL DE CONTROL DISTRITAL'!A6</f>
        <v>Número</v>
      </c>
      <c r="B6" s="110" t="str">
        <f>'PANEL DE CONTROL DISTRITAL'!B6</f>
        <v xml:space="preserve">PROCESOS SUSTANTIVOS E INDICADORES </v>
      </c>
      <c r="C6" s="111"/>
      <c r="D6" s="111"/>
      <c r="E6" s="111"/>
      <c r="F6" s="111"/>
      <c r="G6" s="111"/>
      <c r="H6" s="153"/>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54" t="s">
        <v>54</v>
      </c>
    </row>
    <row r="7" spans="1:57" ht="17.25" customHeight="1" thickTop="1" thickBot="1" x14ac:dyDescent="0.3">
      <c r="A7" s="151"/>
      <c r="B7" s="110" t="str">
        <f>'PANEL DE CONTROL DISTRITAL'!B7</f>
        <v>DESCRIPCIÓN</v>
      </c>
      <c r="C7" s="111"/>
      <c r="D7" s="153"/>
      <c r="E7" s="110" t="str">
        <f>'PANEL DE CONTROL DISTRITAL'!E7</f>
        <v>MEDICIÓN</v>
      </c>
      <c r="F7" s="111"/>
      <c r="G7" s="111"/>
      <c r="H7" s="153"/>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55"/>
    </row>
    <row r="8" spans="1:57" ht="5.25" customHeight="1" thickTop="1" thickBot="1" x14ac:dyDescent="0.3">
      <c r="A8" s="15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55"/>
    </row>
    <row r="9" spans="1:57" s="2" customFormat="1" ht="29.25" customHeight="1" thickTop="1" thickBot="1" x14ac:dyDescent="0.3">
      <c r="A9" s="152"/>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56"/>
    </row>
    <row r="10" spans="1:57" s="2" customFormat="1" ht="50.1" customHeight="1" thickTop="1" thickBot="1" x14ac:dyDescent="0.3">
      <c r="A10" s="140">
        <f>'PANEL DE CONTROL DISTRITAL'!A9</f>
        <v>1</v>
      </c>
      <c r="B10" s="142" t="str">
        <f>'PANEL DE CONTROL DISTRITAL'!B9</f>
        <v>ENTREVISTA</v>
      </c>
      <c r="C10" s="144" t="str">
        <f>'PANEL DE CONTROL DISTRITAL'!C9</f>
        <v xml:space="preserve"> Auxiliar de Atención Ciudadana</v>
      </c>
      <c r="D10" s="146" t="str">
        <f>'PANEL DE CONTROL DISTRITAL'!D9</f>
        <v>Efectividad de la entrevista =</v>
      </c>
      <c r="E10" s="144" t="str">
        <f>'PANEL DE CONTROL DISTRITAL'!E9</f>
        <v>(Número de trámites aplicados / (Número de fichas requisitadas - Notificaciones de improcedencia de trámite)) x 100</v>
      </c>
      <c r="F10" s="148" t="str">
        <f>'PANEL DE CONTROL DISTRITAL'!F9</f>
        <v>Semanal (remesa)</v>
      </c>
      <c r="G10" s="135">
        <f>'PANEL DE CONTROL DISTRITAL'!G9</f>
        <v>0.9</v>
      </c>
      <c r="H10" s="28" t="str">
        <f>'PANEL DE CONTROL DISTRITAL'!H9</f>
        <v>Número de trámites aplicados</v>
      </c>
      <c r="I10" s="26">
        <v>27</v>
      </c>
      <c r="J10" s="26">
        <v>49</v>
      </c>
      <c r="K10" s="26">
        <v>23</v>
      </c>
      <c r="L10" s="26">
        <v>4</v>
      </c>
      <c r="M10" s="26">
        <v>17</v>
      </c>
      <c r="N10" s="26">
        <v>6</v>
      </c>
      <c r="O10" s="26">
        <v>10</v>
      </c>
      <c r="P10" s="26">
        <v>18</v>
      </c>
      <c r="Q10" s="26">
        <v>12</v>
      </c>
      <c r="R10" s="26">
        <v>3</v>
      </c>
      <c r="S10" s="26">
        <v>11</v>
      </c>
      <c r="T10" s="26">
        <v>1</v>
      </c>
      <c r="U10" s="26">
        <v>17</v>
      </c>
      <c r="V10" s="26">
        <v>13</v>
      </c>
      <c r="W10" s="26">
        <v>16</v>
      </c>
      <c r="X10" s="26">
        <v>10</v>
      </c>
      <c r="Y10" s="26">
        <v>10</v>
      </c>
      <c r="Z10" s="59">
        <v>10</v>
      </c>
      <c r="AA10" s="59">
        <v>23</v>
      </c>
      <c r="AB10" s="59">
        <v>7</v>
      </c>
      <c r="AC10" s="59">
        <v>0</v>
      </c>
      <c r="AD10" s="59">
        <v>0</v>
      </c>
      <c r="AE10" s="59">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thickTop="1" thickBot="1" x14ac:dyDescent="0.3">
      <c r="A11" s="141"/>
      <c r="B11" s="143"/>
      <c r="C11" s="145"/>
      <c r="D11" s="147"/>
      <c r="E11" s="145"/>
      <c r="F11" s="149"/>
      <c r="G11" s="136"/>
      <c r="H11" s="28" t="str">
        <f>'PANEL DE CONTROL DISTRITAL'!H10</f>
        <v>Número de fichas requisitadas - Notificaciones de improcedencia de trámite</v>
      </c>
      <c r="I11" s="43">
        <v>27</v>
      </c>
      <c r="J11" s="43">
        <v>49</v>
      </c>
      <c r="K11" s="43">
        <v>23</v>
      </c>
      <c r="L11" s="43">
        <v>4</v>
      </c>
      <c r="M11" s="43">
        <v>17</v>
      </c>
      <c r="N11" s="43">
        <v>6</v>
      </c>
      <c r="O11" s="43">
        <v>10</v>
      </c>
      <c r="P11" s="43">
        <v>18</v>
      </c>
      <c r="Q11" s="43">
        <v>12</v>
      </c>
      <c r="R11" s="43">
        <v>3</v>
      </c>
      <c r="S11" s="43">
        <v>11</v>
      </c>
      <c r="T11" s="43">
        <v>1</v>
      </c>
      <c r="U11" s="43">
        <v>17</v>
      </c>
      <c r="V11" s="43">
        <v>13</v>
      </c>
      <c r="W11" s="43">
        <v>16</v>
      </c>
      <c r="X11" s="43">
        <v>10</v>
      </c>
      <c r="Y11" s="43">
        <v>10</v>
      </c>
      <c r="Z11" s="60">
        <v>10</v>
      </c>
      <c r="AA11" s="60">
        <v>23</v>
      </c>
      <c r="AB11" s="60">
        <v>7</v>
      </c>
      <c r="AC11" s="60">
        <v>0</v>
      </c>
      <c r="AD11" s="60">
        <v>0</v>
      </c>
      <c r="AE11" s="60">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thickTop="1" thickBot="1" x14ac:dyDescent="0.3">
      <c r="A12" s="137"/>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9"/>
      <c r="AT12" s="44"/>
      <c r="AU12" s="44"/>
      <c r="AV12" s="44"/>
      <c r="AW12" s="44"/>
      <c r="AX12" s="44"/>
      <c r="AY12" s="44"/>
      <c r="AZ12" s="44"/>
      <c r="BA12" s="44"/>
      <c r="BB12" s="44"/>
      <c r="BC12" s="44"/>
      <c r="BD12" s="44"/>
      <c r="BE12" s="44"/>
    </row>
    <row r="13" spans="1:57" s="3" customFormat="1" ht="50.1" customHeight="1" thickTop="1" thickBot="1" x14ac:dyDescent="0.3">
      <c r="A13" s="140">
        <f>'PANEL DE CONTROL DISTRITAL'!A12</f>
        <v>2</v>
      </c>
      <c r="B13" s="142" t="str">
        <f>'PANEL DE CONTROL DISTRITAL'!B12</f>
        <v>TRÁMITE</v>
      </c>
      <c r="C13" s="144" t="str">
        <f>'PANEL DE CONTROL DISTRITAL'!C12</f>
        <v>Operador de Equipo Tecnológico</v>
      </c>
      <c r="D13" s="146" t="str">
        <f>'PANEL DE CONTROL DISTRITAL'!D12</f>
        <v>Trámites exitosos efectivos=</v>
      </c>
      <c r="E13" s="144" t="str">
        <f>'PANEL DE CONTROL DISTRITAL'!E12</f>
        <v>(Número de trámites exitosos / Número de trámites aplicados) x 100</v>
      </c>
      <c r="F13" s="148" t="str">
        <f>'PANEL DE CONTROL DISTRITAL'!F12</f>
        <v>Semanal (remesa)</v>
      </c>
      <c r="G13" s="135">
        <f>'PANEL DE CONTROL DISTRITAL'!G12</f>
        <v>0.9</v>
      </c>
      <c r="H13" s="28" t="str">
        <f>'PANEL DE CONTROL DISTRITAL'!H12</f>
        <v>Número de trámites exitosos</v>
      </c>
      <c r="I13" s="26">
        <v>27</v>
      </c>
      <c r="J13" s="26">
        <v>49</v>
      </c>
      <c r="K13" s="26">
        <v>23</v>
      </c>
      <c r="L13" s="26">
        <v>4</v>
      </c>
      <c r="M13" s="26">
        <v>17</v>
      </c>
      <c r="N13" s="26">
        <v>6</v>
      </c>
      <c r="O13" s="26">
        <v>10</v>
      </c>
      <c r="P13" s="26">
        <v>18</v>
      </c>
      <c r="Q13" s="26">
        <v>10</v>
      </c>
      <c r="R13" s="26">
        <v>3</v>
      </c>
      <c r="S13" s="26">
        <v>11</v>
      </c>
      <c r="T13" s="26">
        <v>1</v>
      </c>
      <c r="U13" s="26">
        <v>17</v>
      </c>
      <c r="V13" s="26">
        <v>13</v>
      </c>
      <c r="W13" s="26">
        <v>16</v>
      </c>
      <c r="X13" s="26">
        <v>10</v>
      </c>
      <c r="Y13" s="26">
        <v>10</v>
      </c>
      <c r="Z13" s="26">
        <v>10</v>
      </c>
      <c r="AA13" s="26">
        <v>23</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0.96864111498257843</v>
      </c>
    </row>
    <row r="14" spans="1:57" s="3" customFormat="1" ht="50.1" customHeight="1" thickTop="1" thickBot="1" x14ac:dyDescent="0.3">
      <c r="A14" s="141"/>
      <c r="B14" s="143"/>
      <c r="C14" s="145"/>
      <c r="D14" s="147"/>
      <c r="E14" s="145"/>
      <c r="F14" s="149"/>
      <c r="G14" s="136"/>
      <c r="H14" s="28" t="str">
        <f>'PANEL DE CONTROL DISTRITAL'!H13</f>
        <v>Número de trámites aplicados</v>
      </c>
      <c r="I14" s="43">
        <v>27</v>
      </c>
      <c r="J14" s="43">
        <v>49</v>
      </c>
      <c r="K14" s="43">
        <v>23</v>
      </c>
      <c r="L14" s="43">
        <v>4</v>
      </c>
      <c r="M14" s="43">
        <v>17</v>
      </c>
      <c r="N14" s="43">
        <v>6</v>
      </c>
      <c r="O14" s="43">
        <v>10</v>
      </c>
      <c r="P14" s="43">
        <v>18</v>
      </c>
      <c r="Q14" s="43">
        <v>12</v>
      </c>
      <c r="R14" s="43">
        <v>3</v>
      </c>
      <c r="S14" s="43">
        <v>11</v>
      </c>
      <c r="T14" s="43">
        <v>1</v>
      </c>
      <c r="U14" s="43">
        <v>17</v>
      </c>
      <c r="V14" s="43">
        <v>13</v>
      </c>
      <c r="W14" s="43">
        <v>16</v>
      </c>
      <c r="X14" s="43">
        <v>10</v>
      </c>
      <c r="Y14" s="43">
        <v>10</v>
      </c>
      <c r="Z14" s="43">
        <v>10</v>
      </c>
      <c r="AA14" s="43">
        <v>23</v>
      </c>
      <c r="AB14" s="43">
        <v>7</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thickTop="1" thickBot="1" x14ac:dyDescent="0.3">
      <c r="A15" s="137"/>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9"/>
      <c r="AT15" s="44"/>
      <c r="AU15" s="44"/>
      <c r="AV15" s="44"/>
      <c r="AW15" s="44"/>
      <c r="AX15" s="44"/>
      <c r="AY15" s="44"/>
      <c r="AZ15" s="44"/>
      <c r="BA15" s="44"/>
      <c r="BB15" s="44"/>
      <c r="BC15" s="44"/>
      <c r="BD15" s="44"/>
      <c r="BE15" s="44"/>
    </row>
    <row r="16" spans="1:57" s="3" customFormat="1" ht="50.1" customHeight="1" thickTop="1" thickBot="1" x14ac:dyDescent="0.3">
      <c r="A16" s="140">
        <f>'PANEL DE CONTROL DISTRITAL'!A15</f>
        <v>3</v>
      </c>
      <c r="B16" s="142" t="str">
        <f>'PANEL DE CONTROL DISTRITAL'!B15</f>
        <v>TRANSFERENCIA</v>
      </c>
      <c r="C16" s="144" t="str">
        <f>'PANEL DE CONTROL DISTRITAL'!C15</f>
        <v>Responsable de Módulo</v>
      </c>
      <c r="D16" s="146" t="str">
        <f>'PANEL DE CONTROL DISTRITAL'!D15</f>
        <v xml:space="preserve">Transacciones exitosas = </v>
      </c>
      <c r="E16" s="144" t="str">
        <f>'PANEL DE CONTROL DISTRITAL'!E15</f>
        <v>(Número de Archivos de Transacción aceptados /Total de Archivos de Transacción procesados) x100</v>
      </c>
      <c r="F16" s="148" t="str">
        <f>'PANEL DE CONTROL DISTRITAL'!F15</f>
        <v>Semanal (remesa)</v>
      </c>
      <c r="G16" s="135">
        <f>'PANEL DE CONTROL DISTRITAL'!G15</f>
        <v>0.9</v>
      </c>
      <c r="H16" s="28" t="str">
        <f>'PANEL DE CONTROL DISTRITAL'!H15</f>
        <v>Número de Archivos de Transacción aceptados</v>
      </c>
      <c r="I16" s="26">
        <v>27</v>
      </c>
      <c r="J16" s="26">
        <v>49</v>
      </c>
      <c r="K16" s="26">
        <v>23</v>
      </c>
      <c r="L16" s="26">
        <v>4</v>
      </c>
      <c r="M16" s="26">
        <v>17</v>
      </c>
      <c r="N16" s="26">
        <v>6</v>
      </c>
      <c r="O16" s="26">
        <v>10</v>
      </c>
      <c r="P16" s="26">
        <v>18</v>
      </c>
      <c r="Q16" s="26">
        <v>12</v>
      </c>
      <c r="R16" s="26">
        <v>3</v>
      </c>
      <c r="S16" s="26">
        <v>11</v>
      </c>
      <c r="T16" s="26">
        <v>1</v>
      </c>
      <c r="U16" s="26">
        <v>17</v>
      </c>
      <c r="V16" s="26">
        <v>13</v>
      </c>
      <c r="W16" s="26">
        <v>16</v>
      </c>
      <c r="X16" s="26">
        <v>10</v>
      </c>
      <c r="Y16" s="26">
        <v>10</v>
      </c>
      <c r="Z16" s="26">
        <v>10</v>
      </c>
      <c r="AA16" s="26">
        <v>23</v>
      </c>
      <c r="AB16" s="26">
        <v>7</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thickTop="1" thickBot="1" x14ac:dyDescent="0.3">
      <c r="A17" s="141"/>
      <c r="B17" s="143"/>
      <c r="C17" s="145"/>
      <c r="D17" s="147"/>
      <c r="E17" s="145"/>
      <c r="F17" s="149"/>
      <c r="G17" s="136"/>
      <c r="H17" s="28" t="str">
        <f>'PANEL DE CONTROL DISTRITAL'!H16</f>
        <v>Total de Archivos de Transacción procesados</v>
      </c>
      <c r="I17" s="43">
        <v>27</v>
      </c>
      <c r="J17" s="43">
        <v>49</v>
      </c>
      <c r="K17" s="43">
        <v>23</v>
      </c>
      <c r="L17" s="43">
        <v>4</v>
      </c>
      <c r="M17" s="43">
        <v>17</v>
      </c>
      <c r="N17" s="43">
        <v>6</v>
      </c>
      <c r="O17" s="43">
        <v>10</v>
      </c>
      <c r="P17" s="43">
        <v>18</v>
      </c>
      <c r="Q17" s="43">
        <v>12</v>
      </c>
      <c r="R17" s="43">
        <v>3</v>
      </c>
      <c r="S17" s="43">
        <v>11</v>
      </c>
      <c r="T17" s="43">
        <v>1</v>
      </c>
      <c r="U17" s="43">
        <v>17</v>
      </c>
      <c r="V17" s="43">
        <v>13</v>
      </c>
      <c r="W17" s="43">
        <v>16</v>
      </c>
      <c r="X17" s="43">
        <v>10</v>
      </c>
      <c r="Y17" s="43">
        <v>10</v>
      </c>
      <c r="Z17" s="43">
        <v>10</v>
      </c>
      <c r="AA17" s="43">
        <v>23</v>
      </c>
      <c r="AB17" s="43">
        <v>7</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thickTop="1" thickBot="1" x14ac:dyDescent="0.3">
      <c r="A18" s="137"/>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9"/>
      <c r="AT18" s="44"/>
      <c r="AU18" s="44"/>
      <c r="AV18" s="44"/>
      <c r="AW18" s="44"/>
      <c r="AX18" s="44"/>
      <c r="AY18" s="44"/>
      <c r="AZ18" s="44"/>
      <c r="BA18" s="44"/>
      <c r="BB18" s="44"/>
      <c r="BC18" s="44"/>
      <c r="BD18" s="44"/>
      <c r="BE18" s="44"/>
    </row>
    <row r="19" spans="1:57" s="3" customFormat="1" ht="50.1" customHeight="1" thickTop="1" thickBot="1" x14ac:dyDescent="0.3">
      <c r="A19" s="140">
        <f>'PANEL DE CONTROL DISTRITAL'!A18</f>
        <v>4</v>
      </c>
      <c r="B19" s="142" t="str">
        <f>'PANEL DE CONTROL DISTRITAL'!B18</f>
        <v>CONCILIACIÓN</v>
      </c>
      <c r="C19" s="144" t="str">
        <f>'PANEL DE CONTROL DISTRITAL'!C18</f>
        <v>Responsable de Módulo</v>
      </c>
      <c r="D19" s="146" t="str">
        <f>'PANEL DE CONTROL DISTRITAL'!D18</f>
        <v xml:space="preserve">Credenciales disponibles para entrega = </v>
      </c>
      <c r="E19" s="144" t="str">
        <f>'PANEL DE CONTROL DISTRITAL'!E18</f>
        <v>((Credenciales recibidas - Credenciales inconsistentes) / Credenciales recibidas) x 100</v>
      </c>
      <c r="F19" s="148" t="str">
        <f>'PANEL DE CONTROL DISTRITAL'!F18</f>
        <v>Semanal (remesa)</v>
      </c>
      <c r="G19" s="135">
        <f>'PANEL DE CONTROL DISTRITAL'!G18</f>
        <v>0.9</v>
      </c>
      <c r="H19" s="28" t="str">
        <f>'PANEL DE CONTROL DISTRITAL'!H18</f>
        <v xml:space="preserve">Credenciales Recibidas - Credenciales inconsistentes </v>
      </c>
      <c r="I19" s="26">
        <v>146</v>
      </c>
      <c r="J19" s="26">
        <v>172</v>
      </c>
      <c r="K19" s="26">
        <v>112</v>
      </c>
      <c r="L19" s="26">
        <v>0</v>
      </c>
      <c r="M19" s="26">
        <v>31</v>
      </c>
      <c r="N19" s="26">
        <v>14</v>
      </c>
      <c r="O19" s="26">
        <v>10</v>
      </c>
      <c r="P19" s="26">
        <v>8</v>
      </c>
      <c r="Q19" s="26">
        <v>17</v>
      </c>
      <c r="R19" s="26">
        <v>8</v>
      </c>
      <c r="S19" s="26">
        <v>10</v>
      </c>
      <c r="T19" s="26">
        <v>8</v>
      </c>
      <c r="U19" s="26">
        <v>6</v>
      </c>
      <c r="V19" s="26">
        <v>15</v>
      </c>
      <c r="W19" s="26">
        <v>18</v>
      </c>
      <c r="X19" s="26">
        <v>13</v>
      </c>
      <c r="Y19" s="26">
        <v>8</v>
      </c>
      <c r="Z19" s="26">
        <v>12</v>
      </c>
      <c r="AA19" s="26">
        <v>15</v>
      </c>
      <c r="AB19" s="26">
        <v>0</v>
      </c>
      <c r="AC19" s="26">
        <v>16</v>
      </c>
      <c r="AD19" s="26">
        <v>7</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thickTop="1" thickBot="1" x14ac:dyDescent="0.3">
      <c r="A20" s="141"/>
      <c r="B20" s="143"/>
      <c r="C20" s="145"/>
      <c r="D20" s="147"/>
      <c r="E20" s="145"/>
      <c r="F20" s="149"/>
      <c r="G20" s="136"/>
      <c r="H20" s="28" t="str">
        <f>'PANEL DE CONTROL DISTRITAL'!H19</f>
        <v xml:space="preserve">Credenciales recibidas </v>
      </c>
      <c r="I20" s="43">
        <v>146</v>
      </c>
      <c r="J20" s="43">
        <v>172</v>
      </c>
      <c r="K20" s="43">
        <v>112</v>
      </c>
      <c r="L20" s="43">
        <v>0</v>
      </c>
      <c r="M20" s="43">
        <v>31</v>
      </c>
      <c r="N20" s="43">
        <v>14</v>
      </c>
      <c r="O20" s="43">
        <v>10</v>
      </c>
      <c r="P20" s="43">
        <v>8</v>
      </c>
      <c r="Q20" s="43">
        <v>17</v>
      </c>
      <c r="R20" s="43">
        <v>8</v>
      </c>
      <c r="S20" s="43">
        <v>10</v>
      </c>
      <c r="T20" s="43">
        <v>8</v>
      </c>
      <c r="U20" s="43">
        <v>6</v>
      </c>
      <c r="V20" s="43">
        <v>15</v>
      </c>
      <c r="W20" s="43">
        <v>18</v>
      </c>
      <c r="X20" s="43">
        <v>13</v>
      </c>
      <c r="Y20" s="43">
        <v>8</v>
      </c>
      <c r="Z20" s="43">
        <v>12</v>
      </c>
      <c r="AA20" s="43">
        <v>15</v>
      </c>
      <c r="AB20" s="43">
        <v>0</v>
      </c>
      <c r="AC20" s="43">
        <v>16</v>
      </c>
      <c r="AD20" s="43">
        <v>7</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thickTop="1" thickBot="1" x14ac:dyDescent="0.3">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thickTop="1" thickBot="1" x14ac:dyDescent="0.3">
      <c r="A22" s="140">
        <f>'PANEL DE CONTROL DISTRITAL'!A21</f>
        <v>5</v>
      </c>
      <c r="B22" s="142" t="str">
        <f>'PANEL DE CONTROL DISTRITAL'!B21</f>
        <v>CONCILIACIÓN</v>
      </c>
      <c r="C22" s="144" t="str">
        <f>'PANEL DE CONTROL DISTRITAL'!C21</f>
        <v>Responsable de Módulo</v>
      </c>
      <c r="D22" s="146" t="str">
        <f>'PANEL DE CONTROL DISTRITAL'!D21</f>
        <v xml:space="preserve">Credenciales disponibles para entrega = </v>
      </c>
      <c r="E22" s="144" t="str">
        <f>'PANEL DE CONTROL DISTRITAL'!E21</f>
        <v>(Credenciales en resguardo / Credenciales totales en SIIRFE disponibles para entrega) x 100</v>
      </c>
      <c r="F22" s="148" t="str">
        <f>'PANEL DE CONTROL DISTRITAL'!F21</f>
        <v>Semanal (remesa)</v>
      </c>
      <c r="G22" s="135">
        <f>'PANEL DE CONTROL DISTRITAL'!G21</f>
        <v>1</v>
      </c>
      <c r="H22" s="28" t="str">
        <f>'PANEL DE CONTROL DISTRITAL'!H21</f>
        <v>Credenciales en resguardo</v>
      </c>
      <c r="I22" s="26">
        <v>169</v>
      </c>
      <c r="J22" s="26">
        <v>192</v>
      </c>
      <c r="K22" s="26">
        <v>206</v>
      </c>
      <c r="L22" s="26">
        <v>176</v>
      </c>
      <c r="M22" s="26">
        <v>122</v>
      </c>
      <c r="N22" s="26">
        <v>101</v>
      </c>
      <c r="O22" s="26">
        <v>64</v>
      </c>
      <c r="P22" s="26">
        <v>56</v>
      </c>
      <c r="Q22" s="26">
        <v>25</v>
      </c>
      <c r="R22" s="26">
        <v>31</v>
      </c>
      <c r="S22" s="26">
        <v>28</v>
      </c>
      <c r="T22" s="26">
        <v>34</v>
      </c>
      <c r="U22" s="26">
        <v>25</v>
      </c>
      <c r="V22" s="26">
        <v>21</v>
      </c>
      <c r="W22" s="26">
        <v>29</v>
      </c>
      <c r="X22" s="26">
        <v>30</v>
      </c>
      <c r="Y22" s="26">
        <v>29</v>
      </c>
      <c r="Z22" s="26">
        <v>29</v>
      </c>
      <c r="AA22" s="26">
        <v>29</v>
      </c>
      <c r="AB22" s="26">
        <v>26</v>
      </c>
      <c r="AC22" s="26">
        <v>29</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thickTop="1" thickBot="1" x14ac:dyDescent="0.3">
      <c r="A23" s="141"/>
      <c r="B23" s="143"/>
      <c r="C23" s="145"/>
      <c r="D23" s="147"/>
      <c r="E23" s="145"/>
      <c r="F23" s="149"/>
      <c r="G23" s="136"/>
      <c r="H23" s="28" t="str">
        <f>'PANEL DE CONTROL DISTRITAL'!H22</f>
        <v>Credenciales totales en SIIRFE disponibles para entrega</v>
      </c>
      <c r="I23" s="43">
        <v>169</v>
      </c>
      <c r="J23" s="43">
        <v>192</v>
      </c>
      <c r="K23" s="43">
        <v>206</v>
      </c>
      <c r="L23" s="43">
        <v>176</v>
      </c>
      <c r="M23" s="43">
        <v>122</v>
      </c>
      <c r="N23" s="43">
        <v>101</v>
      </c>
      <c r="O23" s="43">
        <v>64</v>
      </c>
      <c r="P23" s="43">
        <v>56</v>
      </c>
      <c r="Q23" s="43">
        <v>25</v>
      </c>
      <c r="R23" s="43">
        <v>31</v>
      </c>
      <c r="S23" s="43">
        <v>28</v>
      </c>
      <c r="T23" s="43">
        <v>34</v>
      </c>
      <c r="U23" s="43">
        <v>25</v>
      </c>
      <c r="V23" s="43">
        <v>21</v>
      </c>
      <c r="W23" s="43">
        <v>29</v>
      </c>
      <c r="X23" s="43">
        <v>30</v>
      </c>
      <c r="Y23" s="43">
        <v>29</v>
      </c>
      <c r="Z23" s="43">
        <v>29</v>
      </c>
      <c r="AA23" s="43">
        <v>29</v>
      </c>
      <c r="AB23" s="43">
        <v>26</v>
      </c>
      <c r="AC23" s="43">
        <v>29</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5" thickTop="1" thickBot="1" x14ac:dyDescent="0.3">
      <c r="A24" s="137"/>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9"/>
    </row>
    <row r="25" spans="1:57" ht="50.1" customHeight="1" thickTop="1" thickBot="1" x14ac:dyDescent="0.3">
      <c r="A25" s="140">
        <f>'PANEL DE CONTROL DISTRITAL'!A24</f>
        <v>6</v>
      </c>
      <c r="B25" s="142" t="str">
        <f>'PANEL DE CONTROL DISTRITAL'!B24</f>
        <v>ENTREGA</v>
      </c>
      <c r="C25" s="144" t="str">
        <f>'PANEL DE CONTROL DISTRITAL'!C24</f>
        <v>Operador de Equipo Tecnológico</v>
      </c>
      <c r="D25" s="146" t="str">
        <f>'PANEL DE CONTROL DISTRITAL'!D24</f>
        <v xml:space="preserve">Efectividad de entrega de CPV en MAC = </v>
      </c>
      <c r="E25" s="144" t="str">
        <f>'PANEL DE CONTROL DISTRITAL'!E24</f>
        <v>(Total de credenciales entregadas / Total de credenciales solicitadas) x 100</v>
      </c>
      <c r="F25" s="148" t="str">
        <f>'PANEL DE CONTROL DISTRITAL'!F24</f>
        <v>Semanal (remesa)</v>
      </c>
      <c r="G25" s="135">
        <f>'PANEL DE CONTROL DISTRITAL'!G24</f>
        <v>0.9</v>
      </c>
      <c r="H25" s="28" t="str">
        <f>'PANEL DE CONTROL DISTRITAL'!H24</f>
        <v xml:space="preserve">Total de credenciales entregadas </v>
      </c>
      <c r="I25" s="26">
        <v>91</v>
      </c>
      <c r="J25" s="26">
        <v>149</v>
      </c>
      <c r="K25" s="26">
        <v>98</v>
      </c>
      <c r="L25" s="26">
        <v>30</v>
      </c>
      <c r="M25" s="26">
        <v>84</v>
      </c>
      <c r="N25" s="26">
        <v>35</v>
      </c>
      <c r="O25" s="26">
        <v>33</v>
      </c>
      <c r="P25" s="26">
        <v>16</v>
      </c>
      <c r="Q25" s="26">
        <v>15</v>
      </c>
      <c r="R25" s="26">
        <v>2</v>
      </c>
      <c r="S25" s="26">
        <v>13</v>
      </c>
      <c r="T25" s="26">
        <v>2</v>
      </c>
      <c r="U25" s="26">
        <v>15</v>
      </c>
      <c r="V25" s="26">
        <v>19</v>
      </c>
      <c r="W25" s="26">
        <v>10</v>
      </c>
      <c r="X25" s="26">
        <v>12</v>
      </c>
      <c r="Y25" s="26">
        <v>9</v>
      </c>
      <c r="Z25" s="26">
        <v>12</v>
      </c>
      <c r="AA25" s="26">
        <v>15</v>
      </c>
      <c r="AB25" s="26">
        <v>3</v>
      </c>
      <c r="AC25" s="26">
        <v>13</v>
      </c>
      <c r="AD25" s="26">
        <v>21</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thickTop="1" thickBot="1" x14ac:dyDescent="0.3">
      <c r="A26" s="141"/>
      <c r="B26" s="143"/>
      <c r="C26" s="145"/>
      <c r="D26" s="147"/>
      <c r="E26" s="145"/>
      <c r="F26" s="149"/>
      <c r="G26" s="136"/>
      <c r="H26" s="28" t="str">
        <f>'PANEL DE CONTROL DISTRITAL'!H25</f>
        <v xml:space="preserve"> Total de credenciales solicitadas</v>
      </c>
      <c r="I26" s="43">
        <v>91</v>
      </c>
      <c r="J26" s="43">
        <v>149</v>
      </c>
      <c r="K26" s="43">
        <v>98</v>
      </c>
      <c r="L26" s="43">
        <v>30</v>
      </c>
      <c r="M26" s="43">
        <v>84</v>
      </c>
      <c r="N26" s="43">
        <v>35</v>
      </c>
      <c r="O26" s="43">
        <v>33</v>
      </c>
      <c r="P26" s="43">
        <v>16</v>
      </c>
      <c r="Q26" s="43">
        <v>15</v>
      </c>
      <c r="R26" s="43">
        <v>2</v>
      </c>
      <c r="S26" s="43">
        <v>13</v>
      </c>
      <c r="T26" s="43">
        <v>2</v>
      </c>
      <c r="U26" s="43">
        <v>15</v>
      </c>
      <c r="V26" s="43">
        <v>19</v>
      </c>
      <c r="W26" s="43">
        <v>10</v>
      </c>
      <c r="X26" s="43">
        <v>12</v>
      </c>
      <c r="Y26" s="43">
        <v>9</v>
      </c>
      <c r="Z26" s="43">
        <v>12</v>
      </c>
      <c r="AA26" s="43">
        <v>15</v>
      </c>
      <c r="AB26" s="43">
        <v>3</v>
      </c>
      <c r="AC26" s="43">
        <v>13</v>
      </c>
      <c r="AD26" s="43">
        <v>21</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thickTop="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A6:A9"/>
    <mergeCell ref="B6:H6"/>
    <mergeCell ref="I6:AR6"/>
    <mergeCell ref="AS6:AS9"/>
    <mergeCell ref="B7:D7"/>
    <mergeCell ref="E7:H7"/>
    <mergeCell ref="I7:AR7"/>
    <mergeCell ref="B8:AR8"/>
    <mergeCell ref="F10:F11"/>
    <mergeCell ref="G10:G11"/>
    <mergeCell ref="AS10:AS11"/>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F19:F20"/>
    <mergeCell ref="G19:G20"/>
    <mergeCell ref="AS19:AS20"/>
    <mergeCell ref="A19:A20"/>
    <mergeCell ref="B19:B20"/>
    <mergeCell ref="C19:C20"/>
    <mergeCell ref="D19:D20"/>
    <mergeCell ref="E19:E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conditionalFormatting sqref="I21:AR21">
    <cfRule type="colorScale" priority="392">
      <colorScale>
        <cfvo type="min"/>
        <cfvo type="percentile" val="50"/>
        <cfvo type="max"/>
        <color rgb="FFE98BD7"/>
        <color rgb="FFD5007F"/>
        <color rgb="FF950054"/>
      </colorScale>
    </cfRule>
  </conditionalFormatting>
  <conditionalFormatting sqref="AS10">
    <cfRule type="cellIs" dxfId="135" priority="20" operator="greaterThan">
      <formula>95%</formula>
    </cfRule>
    <cfRule type="cellIs" dxfId="134" priority="21" operator="greaterThanOrEqual">
      <formula>90%</formula>
    </cfRule>
    <cfRule type="cellIs" dxfId="133" priority="22" operator="lessThan">
      <formula>89.99%</formula>
    </cfRule>
  </conditionalFormatting>
  <conditionalFormatting sqref="AS13">
    <cfRule type="cellIs" dxfId="132" priority="17" operator="greaterThan">
      <formula>95%</formula>
    </cfRule>
    <cfRule type="cellIs" dxfId="131" priority="18" operator="greaterThanOrEqual">
      <formula>90%</formula>
    </cfRule>
    <cfRule type="cellIs" dxfId="130" priority="19" operator="lessThan">
      <formula>89.99%</formula>
    </cfRule>
  </conditionalFormatting>
  <conditionalFormatting sqref="AS16">
    <cfRule type="cellIs" dxfId="129" priority="14" operator="greaterThan">
      <formula>95%</formula>
    </cfRule>
    <cfRule type="cellIs" dxfId="128" priority="15" operator="greaterThanOrEqual">
      <formula>90%</formula>
    </cfRule>
    <cfRule type="cellIs" dxfId="127" priority="16" operator="lessThan">
      <formula>89.99%</formula>
    </cfRule>
  </conditionalFormatting>
  <conditionalFormatting sqref="AS19">
    <cfRule type="cellIs" dxfId="126" priority="11" operator="greaterThan">
      <formula>95%</formula>
    </cfRule>
    <cfRule type="cellIs" dxfId="125" priority="12" operator="greaterThanOrEqual">
      <formula>90%</formula>
    </cfRule>
    <cfRule type="cellIs" dxfId="124" priority="13" operator="lessThan">
      <formula>89.99%</formula>
    </cfRule>
  </conditionalFormatting>
  <conditionalFormatting sqref="AS22">
    <cfRule type="cellIs" dxfId="123" priority="1" operator="greaterThanOrEqual">
      <formula>100%</formula>
    </cfRule>
    <cfRule type="cellIs" dxfId="122" priority="2" operator="lessThan">
      <formula>99.99%</formula>
    </cfRule>
  </conditionalFormatting>
  <conditionalFormatting sqref="AS25">
    <cfRule type="cellIs" dxfId="121" priority="5" operator="greaterThan">
      <formula>95%</formula>
    </cfRule>
    <cfRule type="cellIs" dxfId="120" priority="6" operator="greaterThanOrEqual">
      <formula>90%</formula>
    </cfRule>
    <cfRule type="cellIs" dxfId="119" priority="7" operator="lessThan">
      <formula>89.99%</formula>
    </cfRule>
  </conditionalFormatting>
  <dataValidations count="1">
    <dataValidation showDropDown="1" showInputMessage="1" showErrorMessage="1" sqref="C21 G19:G23 G10:G11 G16:G17 G13:G14 G25:G26" xr:uid="{D4B3B533-B07C-42D0-9EC6-D86E3D0F7A40}"/>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BE38"/>
  <sheetViews>
    <sheetView showGridLines="0" topLeftCell="A26" zoomScale="90" zoomScaleNormal="90" workbookViewId="0">
      <selection activeCell="J39" sqref="J39"/>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30153</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117</v>
      </c>
      <c r="J10" s="26">
        <v>109</v>
      </c>
      <c r="K10" s="26">
        <v>79</v>
      </c>
      <c r="L10" s="26">
        <v>9</v>
      </c>
      <c r="M10" s="26">
        <v>57</v>
      </c>
      <c r="N10" s="26">
        <v>66</v>
      </c>
      <c r="O10" s="26">
        <v>54</v>
      </c>
      <c r="P10" s="26">
        <v>50</v>
      </c>
      <c r="Q10" s="26">
        <v>41</v>
      </c>
      <c r="R10" s="26">
        <v>11</v>
      </c>
      <c r="S10" s="26">
        <v>31</v>
      </c>
      <c r="T10" s="26">
        <v>22</v>
      </c>
      <c r="U10" s="26">
        <v>37</v>
      </c>
      <c r="V10" s="26">
        <v>57</v>
      </c>
      <c r="W10" s="26">
        <v>40</v>
      </c>
      <c r="X10" s="26">
        <v>33</v>
      </c>
      <c r="Y10" s="26">
        <v>35</v>
      </c>
      <c r="Z10" s="26">
        <v>44</v>
      </c>
      <c r="AA10" s="26">
        <v>73</v>
      </c>
      <c r="AB10" s="26">
        <v>17</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117</v>
      </c>
      <c r="J11" s="43">
        <v>109</v>
      </c>
      <c r="K11" s="43">
        <v>79</v>
      </c>
      <c r="L11" s="43">
        <v>9</v>
      </c>
      <c r="M11" s="43">
        <v>57</v>
      </c>
      <c r="N11" s="43">
        <v>66</v>
      </c>
      <c r="O11" s="43">
        <v>54</v>
      </c>
      <c r="P11" s="43">
        <v>50</v>
      </c>
      <c r="Q11" s="43">
        <v>41</v>
      </c>
      <c r="R11" s="43">
        <v>11</v>
      </c>
      <c r="S11" s="43">
        <v>31</v>
      </c>
      <c r="T11" s="43">
        <v>22</v>
      </c>
      <c r="U11" s="43">
        <v>37</v>
      </c>
      <c r="V11" s="43">
        <v>57</v>
      </c>
      <c r="W11" s="43">
        <v>40</v>
      </c>
      <c r="X11" s="43">
        <v>33</v>
      </c>
      <c r="Y11" s="43">
        <v>35</v>
      </c>
      <c r="Z11" s="43">
        <v>44</v>
      </c>
      <c r="AA11" s="43">
        <v>73</v>
      </c>
      <c r="AB11" s="43">
        <v>17</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117</v>
      </c>
      <c r="J13" s="26">
        <v>109</v>
      </c>
      <c r="K13" s="26">
        <v>78</v>
      </c>
      <c r="L13" s="26">
        <v>9</v>
      </c>
      <c r="M13" s="26">
        <v>57</v>
      </c>
      <c r="N13" s="26">
        <v>65</v>
      </c>
      <c r="O13" s="26">
        <v>54</v>
      </c>
      <c r="P13" s="26">
        <v>50</v>
      </c>
      <c r="Q13" s="26">
        <v>41</v>
      </c>
      <c r="R13" s="26">
        <v>11</v>
      </c>
      <c r="S13" s="26">
        <v>31</v>
      </c>
      <c r="T13" s="26">
        <v>22</v>
      </c>
      <c r="U13" s="26">
        <v>37</v>
      </c>
      <c r="V13" s="26">
        <v>57</v>
      </c>
      <c r="W13" s="26">
        <v>40</v>
      </c>
      <c r="X13" s="26">
        <v>33</v>
      </c>
      <c r="Y13" s="26">
        <v>35</v>
      </c>
      <c r="Z13" s="26">
        <v>44</v>
      </c>
      <c r="AA13" s="26">
        <v>73</v>
      </c>
      <c r="AB13" s="26">
        <v>17</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0.99796334012219956</v>
      </c>
    </row>
    <row r="14" spans="1:57" s="3" customFormat="1" ht="50.1" customHeight="1" x14ac:dyDescent="0.25">
      <c r="A14" s="117"/>
      <c r="B14" s="119"/>
      <c r="C14" s="116"/>
      <c r="D14" s="120"/>
      <c r="E14" s="116"/>
      <c r="F14" s="121"/>
      <c r="G14" s="122"/>
      <c r="H14" s="28" t="str">
        <f>'PANEL DE CONTROL DISTRITAL'!H13</f>
        <v>Número de trámites aplicados</v>
      </c>
      <c r="I14" s="43">
        <v>117</v>
      </c>
      <c r="J14" s="43">
        <v>109</v>
      </c>
      <c r="K14" s="43">
        <v>79</v>
      </c>
      <c r="L14" s="43">
        <v>9</v>
      </c>
      <c r="M14" s="43">
        <v>57</v>
      </c>
      <c r="N14" s="43">
        <v>66</v>
      </c>
      <c r="O14" s="43">
        <v>54</v>
      </c>
      <c r="P14" s="43">
        <v>50</v>
      </c>
      <c r="Q14" s="43">
        <v>41</v>
      </c>
      <c r="R14" s="43">
        <v>11</v>
      </c>
      <c r="S14" s="43">
        <v>31</v>
      </c>
      <c r="T14" s="43">
        <v>22</v>
      </c>
      <c r="U14" s="43">
        <v>37</v>
      </c>
      <c r="V14" s="43">
        <v>57</v>
      </c>
      <c r="W14" s="43">
        <v>40</v>
      </c>
      <c r="X14" s="43">
        <v>33</v>
      </c>
      <c r="Y14" s="43">
        <v>35</v>
      </c>
      <c r="Z14" s="43">
        <v>44</v>
      </c>
      <c r="AA14" s="43">
        <v>73</v>
      </c>
      <c r="AB14" s="43">
        <v>17</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117</v>
      </c>
      <c r="J16" s="26">
        <v>109</v>
      </c>
      <c r="K16" s="26">
        <v>79</v>
      </c>
      <c r="L16" s="26">
        <v>9</v>
      </c>
      <c r="M16" s="26">
        <v>57</v>
      </c>
      <c r="N16" s="26">
        <v>66</v>
      </c>
      <c r="O16" s="26">
        <v>54</v>
      </c>
      <c r="P16" s="26">
        <v>50</v>
      </c>
      <c r="Q16" s="26">
        <v>41</v>
      </c>
      <c r="R16" s="26">
        <v>11</v>
      </c>
      <c r="S16" s="26">
        <v>31</v>
      </c>
      <c r="T16" s="26">
        <v>22</v>
      </c>
      <c r="U16" s="26">
        <v>37</v>
      </c>
      <c r="V16" s="26">
        <v>57</v>
      </c>
      <c r="W16" s="26">
        <v>40</v>
      </c>
      <c r="X16" s="26">
        <v>33</v>
      </c>
      <c r="Y16" s="26">
        <v>35</v>
      </c>
      <c r="Z16" s="26">
        <v>44</v>
      </c>
      <c r="AA16" s="26">
        <v>73</v>
      </c>
      <c r="AB16" s="26">
        <v>17</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117</v>
      </c>
      <c r="J17" s="43">
        <v>109</v>
      </c>
      <c r="K17" s="43">
        <v>79</v>
      </c>
      <c r="L17" s="43">
        <v>9</v>
      </c>
      <c r="M17" s="43">
        <v>57</v>
      </c>
      <c r="N17" s="43">
        <v>66</v>
      </c>
      <c r="O17" s="43">
        <v>54</v>
      </c>
      <c r="P17" s="43">
        <v>50</v>
      </c>
      <c r="Q17" s="43">
        <v>41</v>
      </c>
      <c r="R17" s="43">
        <v>11</v>
      </c>
      <c r="S17" s="43">
        <v>31</v>
      </c>
      <c r="T17" s="43">
        <v>22</v>
      </c>
      <c r="U17" s="43">
        <v>37</v>
      </c>
      <c r="V17" s="43">
        <v>57</v>
      </c>
      <c r="W17" s="43">
        <v>40</v>
      </c>
      <c r="X17" s="43">
        <v>33</v>
      </c>
      <c r="Y17" s="43">
        <v>35</v>
      </c>
      <c r="Z17" s="43">
        <v>44</v>
      </c>
      <c r="AA17" s="43">
        <v>73</v>
      </c>
      <c r="AB17" s="43">
        <v>17</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228</v>
      </c>
      <c r="J19" s="26">
        <v>354</v>
      </c>
      <c r="K19" s="26">
        <v>209</v>
      </c>
      <c r="L19" s="26">
        <v>56</v>
      </c>
      <c r="M19" s="26">
        <v>50</v>
      </c>
      <c r="N19" s="26">
        <v>48</v>
      </c>
      <c r="O19" s="26">
        <v>84</v>
      </c>
      <c r="P19" s="26">
        <v>51</v>
      </c>
      <c r="Q19" s="26">
        <v>25</v>
      </c>
      <c r="R19" s="26">
        <v>21</v>
      </c>
      <c r="S19" s="26">
        <v>49</v>
      </c>
      <c r="T19" s="26">
        <v>20</v>
      </c>
      <c r="U19" s="26">
        <v>39</v>
      </c>
      <c r="V19" s="26">
        <v>42</v>
      </c>
      <c r="W19" s="26">
        <v>58</v>
      </c>
      <c r="X19" s="26">
        <v>35</v>
      </c>
      <c r="Y19" s="26">
        <v>15</v>
      </c>
      <c r="Z19" s="26">
        <v>52</v>
      </c>
      <c r="AA19" s="26">
        <v>56</v>
      </c>
      <c r="AB19" s="26">
        <v>24</v>
      </c>
      <c r="AC19" s="26">
        <v>37</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43">
        <v>228</v>
      </c>
      <c r="J20" s="43">
        <v>354</v>
      </c>
      <c r="K20" s="43">
        <v>209</v>
      </c>
      <c r="L20" s="43">
        <v>56</v>
      </c>
      <c r="M20" s="43">
        <v>50</v>
      </c>
      <c r="N20" s="43">
        <v>48</v>
      </c>
      <c r="O20" s="43">
        <v>84</v>
      </c>
      <c r="P20" s="43">
        <v>51</v>
      </c>
      <c r="Q20" s="43">
        <v>25</v>
      </c>
      <c r="R20" s="43">
        <v>21</v>
      </c>
      <c r="S20" s="43">
        <v>49</v>
      </c>
      <c r="T20" s="43">
        <v>20</v>
      </c>
      <c r="U20" s="43">
        <v>39</v>
      </c>
      <c r="V20" s="43">
        <v>42</v>
      </c>
      <c r="W20" s="43">
        <v>58</v>
      </c>
      <c r="X20" s="43">
        <v>35</v>
      </c>
      <c r="Y20" s="43">
        <v>15</v>
      </c>
      <c r="Z20" s="43">
        <v>52</v>
      </c>
      <c r="AA20" s="43">
        <v>56</v>
      </c>
      <c r="AB20" s="43">
        <v>24</v>
      </c>
      <c r="AC20" s="43">
        <v>37</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x14ac:dyDescent="0.25">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x14ac:dyDescent="0.25">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476</v>
      </c>
      <c r="J22" s="26">
        <v>546</v>
      </c>
      <c r="K22" s="26">
        <v>542</v>
      </c>
      <c r="L22" s="26">
        <v>505</v>
      </c>
      <c r="M22" s="26">
        <v>338</v>
      </c>
      <c r="N22" s="26">
        <v>260</v>
      </c>
      <c r="O22" s="26">
        <v>237</v>
      </c>
      <c r="P22" s="26">
        <v>185</v>
      </c>
      <c r="Q22" s="26">
        <v>53</v>
      </c>
      <c r="R22" s="26">
        <v>65</v>
      </c>
      <c r="S22" s="26">
        <v>80</v>
      </c>
      <c r="T22" s="26">
        <v>48</v>
      </c>
      <c r="U22" s="26">
        <v>50</v>
      </c>
      <c r="V22" s="26">
        <v>67</v>
      </c>
      <c r="W22" s="26">
        <v>74</v>
      </c>
      <c r="X22" s="26">
        <v>69</v>
      </c>
      <c r="Y22" s="26">
        <v>58</v>
      </c>
      <c r="Z22" s="26">
        <v>56</v>
      </c>
      <c r="AA22" s="26">
        <v>66</v>
      </c>
      <c r="AB22" s="26">
        <v>79</v>
      </c>
      <c r="AC22" s="26">
        <v>40</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x14ac:dyDescent="0.25">
      <c r="A23" s="117"/>
      <c r="B23" s="119"/>
      <c r="C23" s="116"/>
      <c r="D23" s="120"/>
      <c r="E23" s="116"/>
      <c r="F23" s="121"/>
      <c r="G23" s="122"/>
      <c r="H23" s="28" t="str">
        <f>'PANEL DE CONTROL DISTRITAL'!H22</f>
        <v>Credenciales totales en SIIRFE disponibles para entrega</v>
      </c>
      <c r="I23" s="43">
        <v>476</v>
      </c>
      <c r="J23" s="43">
        <v>546</v>
      </c>
      <c r="K23" s="43">
        <v>542</v>
      </c>
      <c r="L23" s="43">
        <v>505</v>
      </c>
      <c r="M23" s="43">
        <v>338</v>
      </c>
      <c r="N23" s="43">
        <v>260</v>
      </c>
      <c r="O23" s="43">
        <v>237</v>
      </c>
      <c r="P23" s="43">
        <v>185</v>
      </c>
      <c r="Q23" s="43">
        <v>53</v>
      </c>
      <c r="R23" s="43">
        <v>65</v>
      </c>
      <c r="S23" s="43">
        <v>80</v>
      </c>
      <c r="T23" s="43">
        <v>48</v>
      </c>
      <c r="U23" s="43">
        <v>50</v>
      </c>
      <c r="V23" s="43">
        <v>67</v>
      </c>
      <c r="W23" s="43">
        <v>74</v>
      </c>
      <c r="X23" s="43">
        <v>69</v>
      </c>
      <c r="Y23" s="43">
        <v>58</v>
      </c>
      <c r="Z23" s="43">
        <v>56</v>
      </c>
      <c r="AA23" s="43">
        <v>66</v>
      </c>
      <c r="AB23" s="43">
        <v>79</v>
      </c>
      <c r="AC23" s="43">
        <v>40</v>
      </c>
      <c r="AD23" s="43">
        <v>0</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3.8"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147</v>
      </c>
      <c r="J25" s="26">
        <v>284</v>
      </c>
      <c r="K25" s="26">
        <v>213</v>
      </c>
      <c r="L25" s="26">
        <v>93</v>
      </c>
      <c r="M25" s="26">
        <v>213</v>
      </c>
      <c r="N25" s="26">
        <v>86</v>
      </c>
      <c r="O25" s="26">
        <v>80</v>
      </c>
      <c r="P25" s="26">
        <v>103</v>
      </c>
      <c r="Q25" s="26">
        <v>62</v>
      </c>
      <c r="R25" s="26">
        <v>9</v>
      </c>
      <c r="S25" s="26">
        <v>34</v>
      </c>
      <c r="T25" s="26">
        <v>52</v>
      </c>
      <c r="U25" s="26">
        <v>37</v>
      </c>
      <c r="V25" s="26">
        <v>25</v>
      </c>
      <c r="W25" s="26">
        <v>51</v>
      </c>
      <c r="X25" s="26">
        <v>40</v>
      </c>
      <c r="Y25" s="26">
        <v>26</v>
      </c>
      <c r="Z25" s="26">
        <v>54</v>
      </c>
      <c r="AA25" s="26">
        <v>46</v>
      </c>
      <c r="AB25" s="26">
        <v>11</v>
      </c>
      <c r="AC25" s="26">
        <v>76</v>
      </c>
      <c r="AD25" s="26">
        <v>20</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147</v>
      </c>
      <c r="J26" s="43">
        <v>284</v>
      </c>
      <c r="K26" s="43">
        <v>213</v>
      </c>
      <c r="L26" s="43">
        <v>93</v>
      </c>
      <c r="M26" s="43">
        <v>213</v>
      </c>
      <c r="N26" s="43">
        <v>86</v>
      </c>
      <c r="O26" s="43">
        <v>80</v>
      </c>
      <c r="P26" s="43">
        <v>103</v>
      </c>
      <c r="Q26" s="43">
        <v>62</v>
      </c>
      <c r="R26" s="43">
        <v>9</v>
      </c>
      <c r="S26" s="43">
        <v>34</v>
      </c>
      <c r="T26" s="43">
        <v>52</v>
      </c>
      <c r="U26" s="43">
        <v>37</v>
      </c>
      <c r="V26" s="43">
        <v>25</v>
      </c>
      <c r="W26" s="43">
        <v>51</v>
      </c>
      <c r="X26" s="43">
        <v>40</v>
      </c>
      <c r="Y26" s="43">
        <v>26</v>
      </c>
      <c r="Z26" s="43">
        <v>54</v>
      </c>
      <c r="AA26" s="43">
        <v>46</v>
      </c>
      <c r="AB26" s="43">
        <v>11</v>
      </c>
      <c r="AC26" s="43">
        <v>76</v>
      </c>
      <c r="AD26" s="43">
        <v>20</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99</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A6:A9"/>
    <mergeCell ref="B6:H6"/>
    <mergeCell ref="I6:AR6"/>
    <mergeCell ref="AS6:AS9"/>
    <mergeCell ref="B7:D7"/>
    <mergeCell ref="E7:H7"/>
    <mergeCell ref="I7:AR7"/>
    <mergeCell ref="B8:AR8"/>
    <mergeCell ref="F10:F11"/>
    <mergeCell ref="G10:G11"/>
    <mergeCell ref="AS10:AS11"/>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F19:F20"/>
    <mergeCell ref="G19:G20"/>
    <mergeCell ref="AS19:AS20"/>
    <mergeCell ref="A19:A20"/>
    <mergeCell ref="B19:B20"/>
    <mergeCell ref="C19:C20"/>
    <mergeCell ref="D19:D20"/>
    <mergeCell ref="E19:E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conditionalFormatting sqref="I21:AR21">
    <cfRule type="colorScale" priority="393">
      <colorScale>
        <cfvo type="min"/>
        <cfvo type="percentile" val="50"/>
        <cfvo type="max"/>
        <color rgb="FFE98BD7"/>
        <color rgb="FFD5007F"/>
        <color rgb="FF950054"/>
      </colorScale>
    </cfRule>
  </conditionalFormatting>
  <conditionalFormatting sqref="AS10">
    <cfRule type="cellIs" dxfId="118" priority="18" operator="greaterThan">
      <formula>95%</formula>
    </cfRule>
    <cfRule type="cellIs" dxfId="117" priority="19" operator="greaterThanOrEqual">
      <formula>90%</formula>
    </cfRule>
    <cfRule type="cellIs" dxfId="116" priority="20" operator="lessThan">
      <formula>89.99%</formula>
    </cfRule>
  </conditionalFormatting>
  <conditionalFormatting sqref="AS13">
    <cfRule type="cellIs" dxfId="115" priority="15" operator="greaterThan">
      <formula>95%</formula>
    </cfRule>
    <cfRule type="cellIs" dxfId="114" priority="16" operator="greaterThanOrEqual">
      <formula>90%</formula>
    </cfRule>
    <cfRule type="cellIs" dxfId="113" priority="17" operator="lessThan">
      <formula>89.99%</formula>
    </cfRule>
  </conditionalFormatting>
  <conditionalFormatting sqref="AS16">
    <cfRule type="cellIs" dxfId="112" priority="12" operator="greaterThan">
      <formula>95%</formula>
    </cfRule>
    <cfRule type="cellIs" dxfId="111" priority="13" operator="greaterThanOrEqual">
      <formula>90%</formula>
    </cfRule>
    <cfRule type="cellIs" dxfId="110" priority="14" operator="lessThan">
      <formula>89.99%</formula>
    </cfRule>
  </conditionalFormatting>
  <conditionalFormatting sqref="AS19">
    <cfRule type="cellIs" dxfId="109" priority="9" operator="greaterThan">
      <formula>95%</formula>
    </cfRule>
    <cfRule type="cellIs" dxfId="108" priority="10" operator="greaterThanOrEqual">
      <formula>90%</formula>
    </cfRule>
    <cfRule type="cellIs" dxfId="107" priority="11" operator="lessThan">
      <formula>89.99%</formula>
    </cfRule>
  </conditionalFormatting>
  <conditionalFormatting sqref="AS22">
    <cfRule type="cellIs" dxfId="106" priority="1" operator="greaterThanOrEqual">
      <formula>100%</formula>
    </cfRule>
    <cfRule type="cellIs" dxfId="105" priority="2" operator="lessThan">
      <formula>99.99%</formula>
    </cfRule>
  </conditionalFormatting>
  <conditionalFormatting sqref="AS25">
    <cfRule type="cellIs" dxfId="104" priority="3" operator="greaterThan">
      <formula>95%</formula>
    </cfRule>
    <cfRule type="cellIs" dxfId="103" priority="4" operator="greaterThanOrEqual">
      <formula>90%</formula>
    </cfRule>
    <cfRule type="cellIs" dxfId="102" priority="5" operator="lessThan">
      <formula>89.99%</formula>
    </cfRule>
  </conditionalFormatting>
  <dataValidations count="1">
    <dataValidation showDropDown="1" showInputMessage="1" showErrorMessage="1" sqref="C21 G19:G23 G10:G11 G16:G17 G13:G14 G25:G26" xr:uid="{A088B879-82D5-4091-A9AD-900754B19E09}"/>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E38"/>
  <sheetViews>
    <sheetView showGridLines="0" topLeftCell="A26" zoomScale="90" zoomScaleNormal="90" workbookViewId="0">
      <selection activeCell="F40" sqref="F40"/>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30154</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184</v>
      </c>
      <c r="J10" s="26">
        <v>240</v>
      </c>
      <c r="K10" s="26">
        <v>199</v>
      </c>
      <c r="L10" s="26">
        <v>21</v>
      </c>
      <c r="M10" s="26">
        <v>126</v>
      </c>
      <c r="N10" s="26">
        <v>136</v>
      </c>
      <c r="O10" s="26">
        <v>126</v>
      </c>
      <c r="P10" s="26">
        <v>128</v>
      </c>
      <c r="Q10" s="26">
        <v>94</v>
      </c>
      <c r="R10" s="26">
        <v>13</v>
      </c>
      <c r="S10" s="26">
        <v>59</v>
      </c>
      <c r="T10" s="26">
        <v>38</v>
      </c>
      <c r="U10" s="26">
        <v>74</v>
      </c>
      <c r="V10" s="26">
        <v>84</v>
      </c>
      <c r="W10" s="26">
        <v>89</v>
      </c>
      <c r="X10" s="26">
        <v>86</v>
      </c>
      <c r="Y10" s="26">
        <v>88</v>
      </c>
      <c r="Z10" s="26">
        <v>81</v>
      </c>
      <c r="AA10" s="26">
        <v>112</v>
      </c>
      <c r="AB10" s="26">
        <v>59</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184</v>
      </c>
      <c r="J11" s="43">
        <v>240</v>
      </c>
      <c r="K11" s="43">
        <v>199</v>
      </c>
      <c r="L11" s="43">
        <v>21</v>
      </c>
      <c r="M11" s="43">
        <v>126</v>
      </c>
      <c r="N11" s="43">
        <v>136</v>
      </c>
      <c r="O11" s="43">
        <v>126</v>
      </c>
      <c r="P11" s="43">
        <v>128</v>
      </c>
      <c r="Q11" s="43">
        <v>94</v>
      </c>
      <c r="R11" s="43">
        <v>13</v>
      </c>
      <c r="S11" s="43">
        <v>59</v>
      </c>
      <c r="T11" s="43">
        <v>38</v>
      </c>
      <c r="U11" s="43">
        <v>74</v>
      </c>
      <c r="V11" s="43">
        <v>84</v>
      </c>
      <c r="W11" s="43">
        <v>89</v>
      </c>
      <c r="X11" s="43">
        <v>86</v>
      </c>
      <c r="Y11" s="43">
        <v>88</v>
      </c>
      <c r="Z11" s="43">
        <v>81</v>
      </c>
      <c r="AA11" s="43">
        <v>112</v>
      </c>
      <c r="AB11" s="43">
        <v>59</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181</v>
      </c>
      <c r="J13" s="26">
        <v>239</v>
      </c>
      <c r="K13" s="26">
        <v>199</v>
      </c>
      <c r="L13" s="26">
        <v>21</v>
      </c>
      <c r="M13" s="26">
        <v>125</v>
      </c>
      <c r="N13" s="26">
        <v>136</v>
      </c>
      <c r="O13" s="26">
        <v>126</v>
      </c>
      <c r="P13" s="26">
        <v>128</v>
      </c>
      <c r="Q13" s="26">
        <v>93</v>
      </c>
      <c r="R13" s="26">
        <v>13</v>
      </c>
      <c r="S13" s="26">
        <v>59</v>
      </c>
      <c r="T13" s="26">
        <v>38</v>
      </c>
      <c r="U13" s="26">
        <v>74</v>
      </c>
      <c r="V13" s="26">
        <v>84</v>
      </c>
      <c r="W13" s="26">
        <v>89</v>
      </c>
      <c r="X13" s="26">
        <v>86</v>
      </c>
      <c r="Y13" s="26">
        <v>88</v>
      </c>
      <c r="Z13" s="26">
        <v>81</v>
      </c>
      <c r="AA13" s="26">
        <v>112</v>
      </c>
      <c r="AB13" s="26">
        <v>58</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0.99656357388316152</v>
      </c>
    </row>
    <row r="14" spans="1:57" s="3" customFormat="1" ht="50.1" customHeight="1" x14ac:dyDescent="0.25">
      <c r="A14" s="117"/>
      <c r="B14" s="119"/>
      <c r="C14" s="116"/>
      <c r="D14" s="120"/>
      <c r="E14" s="116"/>
      <c r="F14" s="121"/>
      <c r="G14" s="122"/>
      <c r="H14" s="28" t="str">
        <f>'PANEL DE CONTROL DISTRITAL'!H13</f>
        <v>Número de trámites aplicados</v>
      </c>
      <c r="I14" s="43">
        <v>184</v>
      </c>
      <c r="J14" s="43">
        <v>240</v>
      </c>
      <c r="K14" s="43">
        <v>199</v>
      </c>
      <c r="L14" s="43">
        <v>21</v>
      </c>
      <c r="M14" s="43">
        <v>126</v>
      </c>
      <c r="N14" s="43">
        <v>136</v>
      </c>
      <c r="O14" s="43">
        <v>126</v>
      </c>
      <c r="P14" s="43">
        <v>128</v>
      </c>
      <c r="Q14" s="43">
        <v>94</v>
      </c>
      <c r="R14" s="43">
        <v>13</v>
      </c>
      <c r="S14" s="43">
        <v>59</v>
      </c>
      <c r="T14" s="43">
        <v>38</v>
      </c>
      <c r="U14" s="43">
        <v>74</v>
      </c>
      <c r="V14" s="43">
        <v>84</v>
      </c>
      <c r="W14" s="43">
        <v>89</v>
      </c>
      <c r="X14" s="43">
        <v>86</v>
      </c>
      <c r="Y14" s="43">
        <v>88</v>
      </c>
      <c r="Z14" s="43">
        <v>81</v>
      </c>
      <c r="AA14" s="43">
        <v>112</v>
      </c>
      <c r="AB14" s="43">
        <v>59</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184</v>
      </c>
      <c r="J16" s="26">
        <v>240</v>
      </c>
      <c r="K16" s="26">
        <v>199</v>
      </c>
      <c r="L16" s="26">
        <v>21</v>
      </c>
      <c r="M16" s="26">
        <v>126</v>
      </c>
      <c r="N16" s="26">
        <v>136</v>
      </c>
      <c r="O16" s="26">
        <v>126</v>
      </c>
      <c r="P16" s="26">
        <v>128</v>
      </c>
      <c r="Q16" s="26">
        <v>94</v>
      </c>
      <c r="R16" s="26">
        <v>13</v>
      </c>
      <c r="S16" s="26">
        <v>59</v>
      </c>
      <c r="T16" s="26">
        <v>38</v>
      </c>
      <c r="U16" s="26">
        <v>74</v>
      </c>
      <c r="V16" s="26">
        <v>84</v>
      </c>
      <c r="W16" s="26">
        <v>89</v>
      </c>
      <c r="X16" s="26">
        <v>86</v>
      </c>
      <c r="Y16" s="26">
        <v>88</v>
      </c>
      <c r="Z16" s="26">
        <v>81</v>
      </c>
      <c r="AA16" s="26">
        <v>112</v>
      </c>
      <c r="AB16" s="26">
        <v>59</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184</v>
      </c>
      <c r="J17" s="43">
        <v>240</v>
      </c>
      <c r="K17" s="43">
        <v>199</v>
      </c>
      <c r="L17" s="43">
        <v>21</v>
      </c>
      <c r="M17" s="43">
        <v>126</v>
      </c>
      <c r="N17" s="43">
        <v>136</v>
      </c>
      <c r="O17" s="43">
        <v>126</v>
      </c>
      <c r="P17" s="43">
        <v>128</v>
      </c>
      <c r="Q17" s="43">
        <v>94</v>
      </c>
      <c r="R17" s="43">
        <v>13</v>
      </c>
      <c r="S17" s="43">
        <v>59</v>
      </c>
      <c r="T17" s="43">
        <v>38</v>
      </c>
      <c r="U17" s="43">
        <v>74</v>
      </c>
      <c r="V17" s="43">
        <v>84</v>
      </c>
      <c r="W17" s="43">
        <v>89</v>
      </c>
      <c r="X17" s="43">
        <v>86</v>
      </c>
      <c r="Y17" s="43">
        <v>88</v>
      </c>
      <c r="Z17" s="43">
        <v>81</v>
      </c>
      <c r="AA17" s="43">
        <v>112</v>
      </c>
      <c r="AB17" s="43">
        <v>59</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456</v>
      </c>
      <c r="J19" s="26">
        <v>962</v>
      </c>
      <c r="K19" s="26">
        <v>296</v>
      </c>
      <c r="L19" s="26">
        <v>76</v>
      </c>
      <c r="M19" s="26">
        <v>164</v>
      </c>
      <c r="N19" s="26">
        <v>111</v>
      </c>
      <c r="O19" s="26">
        <v>151</v>
      </c>
      <c r="P19" s="26">
        <v>128</v>
      </c>
      <c r="Q19" s="26">
        <v>94</v>
      </c>
      <c r="R19" s="26">
        <v>13</v>
      </c>
      <c r="S19" s="26">
        <v>59</v>
      </c>
      <c r="T19" s="26">
        <v>38</v>
      </c>
      <c r="U19" s="26">
        <v>74</v>
      </c>
      <c r="V19" s="26">
        <v>84</v>
      </c>
      <c r="W19" s="26">
        <v>89</v>
      </c>
      <c r="X19" s="26">
        <v>86</v>
      </c>
      <c r="Y19" s="26">
        <v>88</v>
      </c>
      <c r="Z19" s="26">
        <v>81</v>
      </c>
      <c r="AA19" s="26">
        <v>112</v>
      </c>
      <c r="AB19" s="26">
        <v>59</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43">
        <v>456</v>
      </c>
      <c r="J20" s="43">
        <v>962</v>
      </c>
      <c r="K20" s="43">
        <v>296</v>
      </c>
      <c r="L20" s="43">
        <v>76</v>
      </c>
      <c r="M20" s="43">
        <v>164</v>
      </c>
      <c r="N20" s="43">
        <v>111</v>
      </c>
      <c r="O20" s="43">
        <v>151</v>
      </c>
      <c r="P20" s="43">
        <v>128</v>
      </c>
      <c r="Q20" s="43">
        <v>94</v>
      </c>
      <c r="R20" s="43">
        <v>13</v>
      </c>
      <c r="S20" s="43">
        <v>59</v>
      </c>
      <c r="T20" s="43">
        <v>38</v>
      </c>
      <c r="U20" s="43">
        <v>74</v>
      </c>
      <c r="V20" s="43">
        <v>84</v>
      </c>
      <c r="W20" s="43">
        <v>89</v>
      </c>
      <c r="X20" s="43">
        <v>86</v>
      </c>
      <c r="Y20" s="43">
        <v>88</v>
      </c>
      <c r="Z20" s="43">
        <v>81</v>
      </c>
      <c r="AA20" s="43">
        <v>112</v>
      </c>
      <c r="AB20" s="43">
        <v>59</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x14ac:dyDescent="0.25">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x14ac:dyDescent="0.25">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790</v>
      </c>
      <c r="J22" s="26">
        <v>992</v>
      </c>
      <c r="K22" s="26">
        <v>815</v>
      </c>
      <c r="L22" s="26">
        <v>764</v>
      </c>
      <c r="M22" s="26">
        <v>567</v>
      </c>
      <c r="N22" s="26">
        <v>443</v>
      </c>
      <c r="O22" s="26">
        <v>377</v>
      </c>
      <c r="P22" s="26">
        <v>338</v>
      </c>
      <c r="Q22" s="26">
        <v>180</v>
      </c>
      <c r="R22" s="26">
        <v>174</v>
      </c>
      <c r="S22" s="26">
        <v>175</v>
      </c>
      <c r="T22" s="26">
        <v>161</v>
      </c>
      <c r="U22" s="26">
        <v>143</v>
      </c>
      <c r="V22" s="26">
        <v>162</v>
      </c>
      <c r="W22" s="26">
        <v>193</v>
      </c>
      <c r="X22" s="26">
        <v>192</v>
      </c>
      <c r="Y22" s="26">
        <v>169</v>
      </c>
      <c r="Z22" s="26">
        <v>184</v>
      </c>
      <c r="AA22" s="26">
        <v>189</v>
      </c>
      <c r="AB22" s="26">
        <v>182</v>
      </c>
      <c r="AC22" s="26">
        <v>206</v>
      </c>
      <c r="AD22" s="26">
        <v>98</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x14ac:dyDescent="0.25">
      <c r="A23" s="117"/>
      <c r="B23" s="119"/>
      <c r="C23" s="116"/>
      <c r="D23" s="120"/>
      <c r="E23" s="116"/>
      <c r="F23" s="121"/>
      <c r="G23" s="122"/>
      <c r="H23" s="28" t="str">
        <f>'PANEL DE CONTROL DISTRITAL'!H22</f>
        <v>Credenciales totales en SIIRFE disponibles para entrega</v>
      </c>
      <c r="I23" s="43">
        <v>790</v>
      </c>
      <c r="J23" s="43">
        <v>992</v>
      </c>
      <c r="K23" s="43">
        <v>815</v>
      </c>
      <c r="L23" s="43">
        <v>764</v>
      </c>
      <c r="M23" s="43">
        <v>567</v>
      </c>
      <c r="N23" s="43">
        <v>443</v>
      </c>
      <c r="O23" s="43">
        <v>377</v>
      </c>
      <c r="P23" s="43">
        <v>338</v>
      </c>
      <c r="Q23" s="43">
        <v>180</v>
      </c>
      <c r="R23" s="43">
        <v>174</v>
      </c>
      <c r="S23" s="43">
        <v>175</v>
      </c>
      <c r="T23" s="43">
        <v>161</v>
      </c>
      <c r="U23" s="43">
        <v>143</v>
      </c>
      <c r="V23" s="43">
        <v>162</v>
      </c>
      <c r="W23" s="43">
        <v>193</v>
      </c>
      <c r="X23" s="43">
        <v>192</v>
      </c>
      <c r="Y23" s="43">
        <v>169</v>
      </c>
      <c r="Z23" s="43">
        <v>184</v>
      </c>
      <c r="AA23" s="43">
        <v>189</v>
      </c>
      <c r="AB23" s="43">
        <v>182</v>
      </c>
      <c r="AC23" s="43">
        <v>206</v>
      </c>
      <c r="AD23" s="43">
        <v>98</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3.8"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376</v>
      </c>
      <c r="J25" s="26">
        <v>760</v>
      </c>
      <c r="K25" s="26">
        <v>473</v>
      </c>
      <c r="L25" s="26">
        <v>127</v>
      </c>
      <c r="M25" s="26">
        <v>357</v>
      </c>
      <c r="N25" s="26">
        <v>235</v>
      </c>
      <c r="O25" s="26">
        <v>180</v>
      </c>
      <c r="P25" s="26">
        <v>167</v>
      </c>
      <c r="Q25" s="26">
        <v>136</v>
      </c>
      <c r="R25" s="26">
        <v>26</v>
      </c>
      <c r="S25" s="26">
        <v>77</v>
      </c>
      <c r="T25" s="26">
        <v>49</v>
      </c>
      <c r="U25" s="26">
        <v>73</v>
      </c>
      <c r="V25" s="26">
        <v>62</v>
      </c>
      <c r="W25" s="26">
        <v>68</v>
      </c>
      <c r="X25" s="26">
        <v>89</v>
      </c>
      <c r="Y25" s="26">
        <v>92</v>
      </c>
      <c r="Z25" s="26">
        <v>73</v>
      </c>
      <c r="AA25" s="26">
        <v>95</v>
      </c>
      <c r="AB25" s="26">
        <v>25</v>
      </c>
      <c r="AC25" s="26">
        <v>73</v>
      </c>
      <c r="AD25" s="26">
        <v>132</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376</v>
      </c>
      <c r="J26" s="43">
        <v>760</v>
      </c>
      <c r="K26" s="43">
        <v>473</v>
      </c>
      <c r="L26" s="43">
        <v>127</v>
      </c>
      <c r="M26" s="43">
        <v>357</v>
      </c>
      <c r="N26" s="43">
        <v>235</v>
      </c>
      <c r="O26" s="43">
        <v>180</v>
      </c>
      <c r="P26" s="43">
        <v>167</v>
      </c>
      <c r="Q26" s="43">
        <v>136</v>
      </c>
      <c r="R26" s="43">
        <v>26</v>
      </c>
      <c r="S26" s="43">
        <v>77</v>
      </c>
      <c r="T26" s="43">
        <v>49</v>
      </c>
      <c r="U26" s="43">
        <v>73</v>
      </c>
      <c r="V26" s="43">
        <v>62</v>
      </c>
      <c r="W26" s="43">
        <v>68</v>
      </c>
      <c r="X26" s="43">
        <v>89</v>
      </c>
      <c r="Y26" s="43">
        <v>92</v>
      </c>
      <c r="Z26" s="43">
        <v>73</v>
      </c>
      <c r="AA26" s="43">
        <v>95</v>
      </c>
      <c r="AB26" s="43">
        <v>25</v>
      </c>
      <c r="AC26" s="43">
        <v>73</v>
      </c>
      <c r="AD26" s="43">
        <v>132</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100</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A6:A9"/>
    <mergeCell ref="B6:H6"/>
    <mergeCell ref="I6:AR6"/>
    <mergeCell ref="AS6:AS9"/>
    <mergeCell ref="B7:D7"/>
    <mergeCell ref="E7:H7"/>
    <mergeCell ref="I7:AR7"/>
    <mergeCell ref="B8:AR8"/>
    <mergeCell ref="F10:F11"/>
    <mergeCell ref="G10:G11"/>
    <mergeCell ref="AS10:AS11"/>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F19:F20"/>
    <mergeCell ref="G19:G20"/>
    <mergeCell ref="AS19:AS20"/>
    <mergeCell ref="A19:A20"/>
    <mergeCell ref="B19:B20"/>
    <mergeCell ref="C19:C20"/>
    <mergeCell ref="D19:D20"/>
    <mergeCell ref="E19:E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conditionalFormatting sqref="I21:AR21">
    <cfRule type="colorScale" priority="394">
      <colorScale>
        <cfvo type="min"/>
        <cfvo type="percentile" val="50"/>
        <cfvo type="max"/>
        <color rgb="FFE98BD7"/>
        <color rgb="FFD5007F"/>
        <color rgb="FF950054"/>
      </colorScale>
    </cfRule>
  </conditionalFormatting>
  <conditionalFormatting sqref="AS10">
    <cfRule type="cellIs" dxfId="101" priority="18" operator="greaterThan">
      <formula>95%</formula>
    </cfRule>
    <cfRule type="cellIs" dxfId="100" priority="19" operator="greaterThanOrEqual">
      <formula>90%</formula>
    </cfRule>
    <cfRule type="cellIs" dxfId="99" priority="20" operator="lessThan">
      <formula>89.99%</formula>
    </cfRule>
  </conditionalFormatting>
  <conditionalFormatting sqref="AS13">
    <cfRule type="cellIs" dxfId="98" priority="15" operator="greaterThan">
      <formula>95%</formula>
    </cfRule>
    <cfRule type="cellIs" dxfId="97" priority="16" operator="greaterThanOrEqual">
      <formula>90%</formula>
    </cfRule>
    <cfRule type="cellIs" dxfId="96" priority="17" operator="lessThan">
      <formula>89.99%</formula>
    </cfRule>
  </conditionalFormatting>
  <conditionalFormatting sqref="AS16">
    <cfRule type="cellIs" dxfId="95" priority="12" operator="greaterThan">
      <formula>95%</formula>
    </cfRule>
    <cfRule type="cellIs" dxfId="94" priority="13" operator="greaterThanOrEqual">
      <formula>90%</formula>
    </cfRule>
    <cfRule type="cellIs" dxfId="93" priority="14" operator="lessThan">
      <formula>89.99%</formula>
    </cfRule>
  </conditionalFormatting>
  <conditionalFormatting sqref="AS19">
    <cfRule type="cellIs" dxfId="92" priority="9" operator="greaterThan">
      <formula>95%</formula>
    </cfRule>
    <cfRule type="cellIs" dxfId="91" priority="10" operator="greaterThanOrEqual">
      <formula>90%</formula>
    </cfRule>
    <cfRule type="cellIs" dxfId="90" priority="11" operator="lessThan">
      <formula>89.99%</formula>
    </cfRule>
  </conditionalFormatting>
  <conditionalFormatting sqref="AS22">
    <cfRule type="cellIs" dxfId="89" priority="1" operator="greaterThanOrEqual">
      <formula>100%</formula>
    </cfRule>
    <cfRule type="cellIs" dxfId="88" priority="2" operator="lessThan">
      <formula>99.99%</formula>
    </cfRule>
  </conditionalFormatting>
  <conditionalFormatting sqref="AS25">
    <cfRule type="cellIs" dxfId="87" priority="3" operator="greaterThan">
      <formula>95%</formula>
    </cfRule>
    <cfRule type="cellIs" dxfId="86" priority="4" operator="greaterThanOrEqual">
      <formula>90%</formula>
    </cfRule>
    <cfRule type="cellIs" dxfId="85" priority="5" operator="lessThan">
      <formula>89.99%</formula>
    </cfRule>
  </conditionalFormatting>
  <dataValidations count="1">
    <dataValidation showDropDown="1" showInputMessage="1" showErrorMessage="1" sqref="C21 G19:G23 G10:G11 G16:G17 G13:G14 G25:G26" xr:uid="{F44476FC-EBF2-4ED9-9576-7A66FE5D76EB}"/>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EDA0-686B-4638-A9DB-602B781B1EBB}">
  <sheetPr>
    <tabColor rgb="FF00B0F0"/>
  </sheetPr>
  <dimension ref="A1:BE38"/>
  <sheetViews>
    <sheetView showGridLines="0" tabSelected="1" view="pageBreakPreview" topLeftCell="A16" zoomScale="50" zoomScaleNormal="90" zoomScaleSheetLayoutView="50" workbookViewId="0">
      <selection activeCell="AV13" sqref="AV13"/>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30155</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IFERROR(SUM(I10:AR10)/SUM(I11:AR11),1)</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0</v>
      </c>
      <c r="J11" s="43">
        <v>0</v>
      </c>
      <c r="K11" s="43">
        <v>0</v>
      </c>
      <c r="L11" s="43">
        <v>0</v>
      </c>
      <c r="M11" s="43">
        <v>0</v>
      </c>
      <c r="N11" s="43">
        <v>0</v>
      </c>
      <c r="O11" s="43">
        <v>0</v>
      </c>
      <c r="P11" s="43">
        <v>0</v>
      </c>
      <c r="Q11" s="43">
        <v>0</v>
      </c>
      <c r="R11" s="43">
        <v>0</v>
      </c>
      <c r="S11" s="43">
        <v>0</v>
      </c>
      <c r="T11" s="43">
        <v>0</v>
      </c>
      <c r="U11" s="43">
        <v>0</v>
      </c>
      <c r="V11" s="43">
        <v>0</v>
      </c>
      <c r="W11" s="43">
        <v>0</v>
      </c>
      <c r="X11" s="43">
        <v>0</v>
      </c>
      <c r="Y11" s="43">
        <v>0</v>
      </c>
      <c r="Z11" s="43">
        <v>0</v>
      </c>
      <c r="AA11" s="43">
        <v>0</v>
      </c>
      <c r="AB11" s="43">
        <v>0</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49</v>
      </c>
      <c r="J13" s="26">
        <v>39</v>
      </c>
      <c r="K13" s="26">
        <v>67</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0.99358974358974361</v>
      </c>
    </row>
    <row r="14" spans="1:57" s="3" customFormat="1" ht="50.1" customHeight="1" x14ac:dyDescent="0.25">
      <c r="A14" s="117"/>
      <c r="B14" s="119"/>
      <c r="C14" s="116"/>
      <c r="D14" s="120"/>
      <c r="E14" s="116"/>
      <c r="F14" s="121"/>
      <c r="G14" s="122"/>
      <c r="H14" s="28" t="str">
        <f>'PANEL DE CONTROL DISTRITAL'!H13</f>
        <v>Número de trámites aplicados</v>
      </c>
      <c r="I14" s="43">
        <v>49</v>
      </c>
      <c r="J14" s="43">
        <v>40</v>
      </c>
      <c r="K14" s="43">
        <v>67</v>
      </c>
      <c r="L14" s="43">
        <v>0</v>
      </c>
      <c r="M14" s="43">
        <v>0</v>
      </c>
      <c r="N14" s="43">
        <v>0</v>
      </c>
      <c r="O14" s="43">
        <v>0</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49</v>
      </c>
      <c r="J16" s="26">
        <v>40</v>
      </c>
      <c r="K16" s="26">
        <v>67</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49</v>
      </c>
      <c r="J17" s="43">
        <v>40</v>
      </c>
      <c r="K17" s="43">
        <v>67</v>
      </c>
      <c r="L17" s="43">
        <v>0</v>
      </c>
      <c r="M17" s="43">
        <v>0</v>
      </c>
      <c r="N17" s="43">
        <v>0</v>
      </c>
      <c r="O17" s="43">
        <v>0</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0</v>
      </c>
      <c r="J19" s="26">
        <v>168</v>
      </c>
      <c r="K19" s="26">
        <v>76</v>
      </c>
      <c r="L19" s="26">
        <v>0</v>
      </c>
      <c r="M19" s="26">
        <v>33</v>
      </c>
      <c r="N19" s="26">
        <v>135</v>
      </c>
      <c r="O19" s="26">
        <v>1</v>
      </c>
      <c r="P19" s="26">
        <v>0</v>
      </c>
      <c r="Q19" s="26">
        <v>1</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43">
        <v>0</v>
      </c>
      <c r="J20" s="43">
        <v>168</v>
      </c>
      <c r="K20" s="43">
        <v>76</v>
      </c>
      <c r="L20" s="43">
        <v>0</v>
      </c>
      <c r="M20" s="43">
        <v>33</v>
      </c>
      <c r="N20" s="43">
        <v>135</v>
      </c>
      <c r="O20" s="43">
        <v>1</v>
      </c>
      <c r="P20" s="43">
        <v>0</v>
      </c>
      <c r="Q20" s="43">
        <v>1</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x14ac:dyDescent="0.25">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x14ac:dyDescent="0.25">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259</v>
      </c>
      <c r="J22" s="26">
        <v>387</v>
      </c>
      <c r="K22" s="26">
        <v>340</v>
      </c>
      <c r="L22" s="26">
        <v>340</v>
      </c>
      <c r="M22" s="26">
        <v>139</v>
      </c>
      <c r="N22" s="26">
        <v>186</v>
      </c>
      <c r="O22" s="26">
        <v>143</v>
      </c>
      <c r="P22" s="26">
        <v>82</v>
      </c>
      <c r="Q22" s="26">
        <v>74</v>
      </c>
      <c r="R22" s="26">
        <v>74</v>
      </c>
      <c r="S22" s="26">
        <v>74</v>
      </c>
      <c r="T22" s="26">
        <v>74</v>
      </c>
      <c r="U22" s="26">
        <v>74</v>
      </c>
      <c r="V22" s="26">
        <v>74</v>
      </c>
      <c r="W22" s="26">
        <v>74</v>
      </c>
      <c r="X22" s="26">
        <v>74</v>
      </c>
      <c r="Y22" s="26">
        <v>74</v>
      </c>
      <c r="Z22" s="26">
        <v>74</v>
      </c>
      <c r="AA22" s="26">
        <v>74</v>
      </c>
      <c r="AB22" s="26">
        <v>74</v>
      </c>
      <c r="AC22" s="26">
        <v>74</v>
      </c>
      <c r="AD22" s="26">
        <v>74</v>
      </c>
      <c r="AE22" s="26">
        <v>74</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x14ac:dyDescent="0.25">
      <c r="A23" s="117"/>
      <c r="B23" s="119"/>
      <c r="C23" s="116"/>
      <c r="D23" s="120"/>
      <c r="E23" s="116"/>
      <c r="F23" s="121"/>
      <c r="G23" s="122"/>
      <c r="H23" s="28" t="str">
        <f>'PANEL DE CONTROL DISTRITAL'!H22</f>
        <v>Credenciales totales en SIIRFE disponibles para entrega</v>
      </c>
      <c r="I23" s="43">
        <v>259</v>
      </c>
      <c r="J23" s="43">
        <v>387</v>
      </c>
      <c r="K23" s="43">
        <v>340</v>
      </c>
      <c r="L23" s="43">
        <v>340</v>
      </c>
      <c r="M23" s="43">
        <v>139</v>
      </c>
      <c r="N23" s="43">
        <v>186</v>
      </c>
      <c r="O23" s="43">
        <v>143</v>
      </c>
      <c r="P23" s="43">
        <v>82</v>
      </c>
      <c r="Q23" s="43">
        <v>74</v>
      </c>
      <c r="R23" s="43">
        <v>74</v>
      </c>
      <c r="S23" s="43">
        <v>74</v>
      </c>
      <c r="T23" s="43">
        <v>74</v>
      </c>
      <c r="U23" s="43">
        <v>74</v>
      </c>
      <c r="V23" s="43">
        <v>74</v>
      </c>
      <c r="W23" s="43">
        <v>74</v>
      </c>
      <c r="X23" s="43">
        <v>74</v>
      </c>
      <c r="Y23" s="43">
        <v>74</v>
      </c>
      <c r="Z23" s="43">
        <v>74</v>
      </c>
      <c r="AA23" s="43">
        <v>74</v>
      </c>
      <c r="AB23" s="43">
        <v>74</v>
      </c>
      <c r="AC23" s="43">
        <v>74</v>
      </c>
      <c r="AD23" s="43">
        <v>74</v>
      </c>
      <c r="AE23" s="43">
        <v>74</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3.8"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42</v>
      </c>
      <c r="J25" s="26">
        <v>40</v>
      </c>
      <c r="K25" s="26">
        <v>123</v>
      </c>
      <c r="L25" s="26">
        <v>0</v>
      </c>
      <c r="M25" s="26">
        <v>233</v>
      </c>
      <c r="N25" s="26">
        <v>88</v>
      </c>
      <c r="O25" s="26">
        <v>34</v>
      </c>
      <c r="P25" s="26">
        <v>61</v>
      </c>
      <c r="Q25" s="26">
        <v>9</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42</v>
      </c>
      <c r="J26" s="43">
        <v>40</v>
      </c>
      <c r="K26" s="43">
        <v>123</v>
      </c>
      <c r="L26" s="43">
        <v>0</v>
      </c>
      <c r="M26" s="43">
        <v>233</v>
      </c>
      <c r="N26" s="43">
        <v>88</v>
      </c>
      <c r="O26" s="43">
        <v>34</v>
      </c>
      <c r="P26" s="43">
        <v>61</v>
      </c>
      <c r="Q26" s="43">
        <v>9</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101</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G10:G11"/>
    <mergeCell ref="AS13:AS14"/>
    <mergeCell ref="E10:E11"/>
    <mergeCell ref="AS6:AS9"/>
    <mergeCell ref="B7:D7"/>
    <mergeCell ref="B8:AR8"/>
    <mergeCell ref="AS10:AS11"/>
    <mergeCell ref="F10:F11"/>
    <mergeCell ref="A1:AS1"/>
    <mergeCell ref="F2:G2"/>
    <mergeCell ref="A4:AS4"/>
    <mergeCell ref="A5:AS5"/>
    <mergeCell ref="E7:H7"/>
    <mergeCell ref="I7:AR7"/>
    <mergeCell ref="A6:A9"/>
    <mergeCell ref="B6:H6"/>
    <mergeCell ref="I6:AR6"/>
    <mergeCell ref="C16:C17"/>
    <mergeCell ref="D16:D17"/>
    <mergeCell ref="E16:E17"/>
    <mergeCell ref="A10:A11"/>
    <mergeCell ref="B10:B11"/>
    <mergeCell ref="C10:C11"/>
    <mergeCell ref="D10:D11"/>
    <mergeCell ref="A15:AS15"/>
    <mergeCell ref="A12:AS12"/>
    <mergeCell ref="A13:A14"/>
    <mergeCell ref="B13:B14"/>
    <mergeCell ref="C13:C14"/>
    <mergeCell ref="D13:D14"/>
    <mergeCell ref="E13:E14"/>
    <mergeCell ref="F13:F14"/>
    <mergeCell ref="G13:G14"/>
    <mergeCell ref="F16:F17"/>
    <mergeCell ref="G16:G17"/>
    <mergeCell ref="AS16:AS17"/>
    <mergeCell ref="E22:E23"/>
    <mergeCell ref="F22:F23"/>
    <mergeCell ref="A18:AS18"/>
    <mergeCell ref="A19:A20"/>
    <mergeCell ref="B19:B20"/>
    <mergeCell ref="C19:C20"/>
    <mergeCell ref="D19:D20"/>
    <mergeCell ref="E19:E20"/>
    <mergeCell ref="F19:F20"/>
    <mergeCell ref="G19:G20"/>
    <mergeCell ref="AS19:AS20"/>
    <mergeCell ref="A16:A17"/>
    <mergeCell ref="B16:B17"/>
    <mergeCell ref="B36:G37"/>
    <mergeCell ref="H36:M37"/>
    <mergeCell ref="G22:G23"/>
    <mergeCell ref="AS22:AS23"/>
    <mergeCell ref="A24:AS24"/>
    <mergeCell ref="A25:A26"/>
    <mergeCell ref="B25:B26"/>
    <mergeCell ref="C25:C26"/>
    <mergeCell ref="D25:D26"/>
    <mergeCell ref="E25:E26"/>
    <mergeCell ref="F25:F26"/>
    <mergeCell ref="G25:G26"/>
    <mergeCell ref="A22:A23"/>
    <mergeCell ref="B22:B23"/>
    <mergeCell ref="C22:C23"/>
    <mergeCell ref="D22:D23"/>
    <mergeCell ref="AS25:AS26"/>
    <mergeCell ref="I29:L29"/>
    <mergeCell ref="B34:M34"/>
    <mergeCell ref="B35:G35"/>
    <mergeCell ref="H35:M35"/>
  </mergeCells>
  <conditionalFormatting sqref="I21:AR21">
    <cfRule type="colorScale" priority="395">
      <colorScale>
        <cfvo type="min"/>
        <cfvo type="percentile" val="50"/>
        <cfvo type="max"/>
        <color rgb="FFE98BD7"/>
        <color rgb="FFD5007F"/>
        <color rgb="FF950054"/>
      </colorScale>
    </cfRule>
  </conditionalFormatting>
  <conditionalFormatting sqref="AS10">
    <cfRule type="cellIs" dxfId="84" priority="15" operator="greaterThan">
      <formula>95%</formula>
    </cfRule>
    <cfRule type="cellIs" dxfId="83" priority="16" operator="greaterThanOrEqual">
      <formula>90%</formula>
    </cfRule>
    <cfRule type="cellIs" dxfId="82" priority="17" operator="lessThan">
      <formula>89.99%</formula>
    </cfRule>
  </conditionalFormatting>
  <conditionalFormatting sqref="AS13">
    <cfRule type="cellIs" dxfId="81" priority="12" operator="greaterThan">
      <formula>95%</formula>
    </cfRule>
    <cfRule type="cellIs" dxfId="80" priority="13" operator="greaterThanOrEqual">
      <formula>90%</formula>
    </cfRule>
    <cfRule type="cellIs" dxfId="79" priority="14" operator="lessThan">
      <formula>89.99%</formula>
    </cfRule>
  </conditionalFormatting>
  <conditionalFormatting sqref="AS16">
    <cfRule type="cellIs" dxfId="78" priority="9" operator="greaterThan">
      <formula>95%</formula>
    </cfRule>
    <cfRule type="cellIs" dxfId="77" priority="10" operator="greaterThanOrEqual">
      <formula>90%</formula>
    </cfRule>
    <cfRule type="cellIs" dxfId="76" priority="11" operator="lessThan">
      <formula>89.99%</formula>
    </cfRule>
  </conditionalFormatting>
  <conditionalFormatting sqref="AS19">
    <cfRule type="cellIs" dxfId="75" priority="6" operator="greaterThan">
      <formula>95%</formula>
    </cfRule>
    <cfRule type="cellIs" dxfId="74" priority="7" operator="greaterThanOrEqual">
      <formula>90%</formula>
    </cfRule>
    <cfRule type="cellIs" dxfId="73" priority="8" operator="lessThan">
      <formula>89.99%</formula>
    </cfRule>
  </conditionalFormatting>
  <conditionalFormatting sqref="AS22">
    <cfRule type="cellIs" dxfId="72" priority="1" operator="greaterThanOrEqual">
      <formula>100%</formula>
    </cfRule>
    <cfRule type="cellIs" dxfId="71" priority="2" operator="lessThan">
      <formula>99.99%</formula>
    </cfRule>
  </conditionalFormatting>
  <conditionalFormatting sqref="AS25">
    <cfRule type="cellIs" dxfId="70" priority="3" operator="greaterThan">
      <formula>95%</formula>
    </cfRule>
    <cfRule type="cellIs" dxfId="69" priority="4" operator="greaterThanOrEqual">
      <formula>90%</formula>
    </cfRule>
    <cfRule type="cellIs" dxfId="68" priority="5" operator="lessThan">
      <formula>89.99%</formula>
    </cfRule>
  </conditionalFormatting>
  <dataValidations count="1">
    <dataValidation showDropDown="1" showInputMessage="1" showErrorMessage="1" sqref="C21 G19:G23 G10:G11 G16:G17 G13:G14 G25:G26" xr:uid="{DD040093-6E63-4B7C-AFEE-046C27ECF063}"/>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9556B-24D6-4385-A9A1-F9E12A2F2625}">
  <sheetPr>
    <tabColor rgb="FF00B0F0"/>
  </sheetPr>
  <dimension ref="A1:BE38"/>
  <sheetViews>
    <sheetView showGridLines="0" topLeftCell="A13" zoomScale="90" zoomScaleNormal="90" workbookViewId="0">
      <selection activeCell="N25" sqref="N25"/>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30156</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IFERROR(SUM(I10:AR10)/SUM(I11:AR11),1)</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0</v>
      </c>
      <c r="J11" s="43">
        <v>0</v>
      </c>
      <c r="K11" s="43">
        <v>0</v>
      </c>
      <c r="L11" s="43">
        <v>0</v>
      </c>
      <c r="M11" s="43">
        <v>0</v>
      </c>
      <c r="N11" s="43">
        <v>0</v>
      </c>
      <c r="O11" s="43">
        <v>0</v>
      </c>
      <c r="P11" s="43">
        <v>0</v>
      </c>
      <c r="Q11" s="43">
        <v>0</v>
      </c>
      <c r="R11" s="43">
        <v>0</v>
      </c>
      <c r="S11" s="43">
        <v>0</v>
      </c>
      <c r="T11" s="43">
        <v>0</v>
      </c>
      <c r="U11" s="43">
        <v>0</v>
      </c>
      <c r="V11" s="43">
        <v>0</v>
      </c>
      <c r="W11" s="43">
        <v>0</v>
      </c>
      <c r="X11" s="43">
        <v>0</v>
      </c>
      <c r="Y11" s="43">
        <v>0</v>
      </c>
      <c r="Z11" s="43">
        <v>0</v>
      </c>
      <c r="AA11" s="43">
        <v>0</v>
      </c>
      <c r="AB11" s="43">
        <v>0</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57</v>
      </c>
      <c r="J13" s="26">
        <v>157</v>
      </c>
      <c r="K13" s="26">
        <v>10</v>
      </c>
      <c r="L13" s="26">
        <v>0</v>
      </c>
      <c r="M13" s="26">
        <v>0</v>
      </c>
      <c r="N13" s="26">
        <v>0</v>
      </c>
      <c r="O13" s="26">
        <v>1</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0.8928571428571429</v>
      </c>
    </row>
    <row r="14" spans="1:57" s="3" customFormat="1" ht="50.1" customHeight="1" x14ac:dyDescent="0.25">
      <c r="A14" s="117"/>
      <c r="B14" s="119"/>
      <c r="C14" s="116"/>
      <c r="D14" s="120"/>
      <c r="E14" s="116"/>
      <c r="F14" s="121"/>
      <c r="G14" s="122"/>
      <c r="H14" s="28" t="str">
        <f>'PANEL DE CONTROL DISTRITAL'!H13</f>
        <v>Número de trámites aplicados</v>
      </c>
      <c r="I14" s="43">
        <v>64</v>
      </c>
      <c r="J14" s="43">
        <v>177</v>
      </c>
      <c r="K14" s="43">
        <v>10</v>
      </c>
      <c r="L14" s="43">
        <v>0</v>
      </c>
      <c r="M14" s="43">
        <v>0</v>
      </c>
      <c r="N14" s="43">
        <v>0</v>
      </c>
      <c r="O14" s="43">
        <v>1</v>
      </c>
      <c r="P14" s="43">
        <v>0</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64</v>
      </c>
      <c r="J16" s="26">
        <v>177</v>
      </c>
      <c r="K16" s="26">
        <v>10</v>
      </c>
      <c r="L16" s="26">
        <v>0</v>
      </c>
      <c r="M16" s="26">
        <v>0</v>
      </c>
      <c r="N16" s="26">
        <v>0</v>
      </c>
      <c r="O16" s="26">
        <v>1</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64</v>
      </c>
      <c r="J17" s="43">
        <v>177</v>
      </c>
      <c r="K17" s="43">
        <v>10</v>
      </c>
      <c r="L17" s="43">
        <v>0</v>
      </c>
      <c r="M17" s="43">
        <v>0</v>
      </c>
      <c r="N17" s="43">
        <v>0</v>
      </c>
      <c r="O17" s="43">
        <v>1</v>
      </c>
      <c r="P17" s="43">
        <v>0</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104</v>
      </c>
      <c r="J19" s="26">
        <v>111</v>
      </c>
      <c r="K19" s="26">
        <v>161</v>
      </c>
      <c r="L19" s="26">
        <v>0</v>
      </c>
      <c r="M19" s="26">
        <v>61</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157">
        <v>104</v>
      </c>
      <c r="J20" s="43">
        <v>111</v>
      </c>
      <c r="K20" s="43">
        <v>161</v>
      </c>
      <c r="L20" s="43">
        <v>0</v>
      </c>
      <c r="M20" s="43">
        <v>61</v>
      </c>
      <c r="N20" s="43">
        <v>0</v>
      </c>
      <c r="O20" s="43">
        <v>0</v>
      </c>
      <c r="P20" s="43">
        <v>0</v>
      </c>
      <c r="Q20" s="43">
        <v>0</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x14ac:dyDescent="0.25">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x14ac:dyDescent="0.25">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241</v>
      </c>
      <c r="J22" s="26">
        <v>227</v>
      </c>
      <c r="K22" s="26">
        <v>372</v>
      </c>
      <c r="L22" s="26">
        <v>283</v>
      </c>
      <c r="M22" s="26">
        <v>148</v>
      </c>
      <c r="N22" s="26">
        <v>71</v>
      </c>
      <c r="O22" s="26">
        <v>38</v>
      </c>
      <c r="P22" s="26">
        <v>11</v>
      </c>
      <c r="Q22" s="26">
        <v>9</v>
      </c>
      <c r="R22" s="26">
        <v>9</v>
      </c>
      <c r="S22" s="26">
        <v>9</v>
      </c>
      <c r="T22" s="26">
        <v>9</v>
      </c>
      <c r="U22" s="26">
        <v>9</v>
      </c>
      <c r="V22" s="26">
        <v>9</v>
      </c>
      <c r="W22" s="26">
        <v>9</v>
      </c>
      <c r="X22" s="26">
        <v>9</v>
      </c>
      <c r="Y22" s="26">
        <v>9</v>
      </c>
      <c r="Z22" s="26">
        <v>9</v>
      </c>
      <c r="AA22" s="26">
        <v>9</v>
      </c>
      <c r="AB22" s="26">
        <v>9</v>
      </c>
      <c r="AC22" s="26">
        <v>9</v>
      </c>
      <c r="AD22" s="26">
        <v>9</v>
      </c>
      <c r="AE22" s="26">
        <v>9</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x14ac:dyDescent="0.25">
      <c r="A23" s="117"/>
      <c r="B23" s="119"/>
      <c r="C23" s="116"/>
      <c r="D23" s="120"/>
      <c r="E23" s="116"/>
      <c r="F23" s="121"/>
      <c r="G23" s="122"/>
      <c r="H23" s="28" t="str">
        <f>'PANEL DE CONTROL DISTRITAL'!H22</f>
        <v>Credenciales totales en SIIRFE disponibles para entrega</v>
      </c>
      <c r="I23" s="43">
        <v>241</v>
      </c>
      <c r="J23" s="43">
        <v>227</v>
      </c>
      <c r="K23" s="43">
        <v>372</v>
      </c>
      <c r="L23" s="43">
        <v>283</v>
      </c>
      <c r="M23" s="43">
        <v>148</v>
      </c>
      <c r="N23" s="43">
        <v>71</v>
      </c>
      <c r="O23" s="43">
        <v>38</v>
      </c>
      <c r="P23" s="43">
        <v>11</v>
      </c>
      <c r="Q23" s="43">
        <v>9</v>
      </c>
      <c r="R23" s="43">
        <v>9</v>
      </c>
      <c r="S23" s="43">
        <v>9</v>
      </c>
      <c r="T23" s="43">
        <v>9</v>
      </c>
      <c r="U23" s="43">
        <v>9</v>
      </c>
      <c r="V23" s="43">
        <v>9</v>
      </c>
      <c r="W23" s="43">
        <v>9</v>
      </c>
      <c r="X23" s="43">
        <v>9</v>
      </c>
      <c r="Y23" s="43">
        <v>9</v>
      </c>
      <c r="Z23" s="43">
        <v>9</v>
      </c>
      <c r="AA23" s="43">
        <v>9</v>
      </c>
      <c r="AB23" s="43">
        <v>9</v>
      </c>
      <c r="AC23" s="43">
        <v>9</v>
      </c>
      <c r="AD23" s="43">
        <v>9</v>
      </c>
      <c r="AE23" s="43">
        <v>9</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3.8"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30</v>
      </c>
      <c r="J25" s="26">
        <v>125</v>
      </c>
      <c r="K25" s="26">
        <v>16</v>
      </c>
      <c r="L25" s="26">
        <v>89</v>
      </c>
      <c r="M25" s="26">
        <v>196</v>
      </c>
      <c r="N25" s="26">
        <v>77</v>
      </c>
      <c r="O25" s="26">
        <v>28</v>
      </c>
      <c r="P25" s="26">
        <v>28</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30</v>
      </c>
      <c r="J26" s="43">
        <v>125</v>
      </c>
      <c r="K26" s="43">
        <v>16</v>
      </c>
      <c r="L26" s="43">
        <v>89</v>
      </c>
      <c r="M26" s="43">
        <v>196</v>
      </c>
      <c r="N26" s="43">
        <v>77</v>
      </c>
      <c r="O26" s="43">
        <v>28</v>
      </c>
      <c r="P26" s="43">
        <v>28</v>
      </c>
      <c r="Q26" s="43">
        <v>0</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102</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G10:G11"/>
    <mergeCell ref="AS13:AS14"/>
    <mergeCell ref="E10:E11"/>
    <mergeCell ref="AS6:AS9"/>
    <mergeCell ref="B7:D7"/>
    <mergeCell ref="B8:AR8"/>
    <mergeCell ref="AS10:AS11"/>
    <mergeCell ref="F10:F11"/>
    <mergeCell ref="A1:AS1"/>
    <mergeCell ref="F2:G2"/>
    <mergeCell ref="A4:AS4"/>
    <mergeCell ref="A5:AS5"/>
    <mergeCell ref="E7:H7"/>
    <mergeCell ref="I7:AR7"/>
    <mergeCell ref="A6:A9"/>
    <mergeCell ref="B6:H6"/>
    <mergeCell ref="I6:AR6"/>
    <mergeCell ref="C16:C17"/>
    <mergeCell ref="D16:D17"/>
    <mergeCell ref="E16:E17"/>
    <mergeCell ref="A10:A11"/>
    <mergeCell ref="B10:B11"/>
    <mergeCell ref="C10:C11"/>
    <mergeCell ref="D10:D11"/>
    <mergeCell ref="A15:AS15"/>
    <mergeCell ref="A12:AS12"/>
    <mergeCell ref="A13:A14"/>
    <mergeCell ref="B13:B14"/>
    <mergeCell ref="C13:C14"/>
    <mergeCell ref="D13:D14"/>
    <mergeCell ref="E13:E14"/>
    <mergeCell ref="F13:F14"/>
    <mergeCell ref="G13:G14"/>
    <mergeCell ref="F16:F17"/>
    <mergeCell ref="G16:G17"/>
    <mergeCell ref="AS16:AS17"/>
    <mergeCell ref="E22:E23"/>
    <mergeCell ref="F22:F23"/>
    <mergeCell ref="A18:AS18"/>
    <mergeCell ref="A19:A20"/>
    <mergeCell ref="B19:B20"/>
    <mergeCell ref="C19:C20"/>
    <mergeCell ref="D19:D20"/>
    <mergeCell ref="E19:E20"/>
    <mergeCell ref="F19:F20"/>
    <mergeCell ref="G19:G20"/>
    <mergeCell ref="AS19:AS20"/>
    <mergeCell ref="A16:A17"/>
    <mergeCell ref="B16:B17"/>
    <mergeCell ref="B36:G37"/>
    <mergeCell ref="H36:M37"/>
    <mergeCell ref="G22:G23"/>
    <mergeCell ref="AS22:AS23"/>
    <mergeCell ref="A24:AS24"/>
    <mergeCell ref="A25:A26"/>
    <mergeCell ref="B25:B26"/>
    <mergeCell ref="C25:C26"/>
    <mergeCell ref="D25:D26"/>
    <mergeCell ref="E25:E26"/>
    <mergeCell ref="F25:F26"/>
    <mergeCell ref="G25:G26"/>
    <mergeCell ref="A22:A23"/>
    <mergeCell ref="B22:B23"/>
    <mergeCell ref="C22:C23"/>
    <mergeCell ref="D22:D23"/>
    <mergeCell ref="AS25:AS26"/>
    <mergeCell ref="I29:L29"/>
    <mergeCell ref="B34:M34"/>
    <mergeCell ref="B35:G35"/>
    <mergeCell ref="H35:M35"/>
  </mergeCells>
  <conditionalFormatting sqref="I21:AR21">
    <cfRule type="colorScale" priority="396">
      <colorScale>
        <cfvo type="min"/>
        <cfvo type="percentile" val="50"/>
        <cfvo type="max"/>
        <color rgb="FFE98BD7"/>
        <color rgb="FFD5007F"/>
        <color rgb="FF950054"/>
      </colorScale>
    </cfRule>
  </conditionalFormatting>
  <conditionalFormatting sqref="AS10">
    <cfRule type="cellIs" dxfId="67" priority="15" operator="greaterThan">
      <formula>95%</formula>
    </cfRule>
    <cfRule type="cellIs" dxfId="66" priority="16" operator="greaterThanOrEqual">
      <formula>90%</formula>
    </cfRule>
    <cfRule type="cellIs" dxfId="65" priority="17" operator="lessThan">
      <formula>89.99%</formula>
    </cfRule>
  </conditionalFormatting>
  <conditionalFormatting sqref="AS13">
    <cfRule type="cellIs" dxfId="64" priority="12" operator="greaterThan">
      <formula>95%</formula>
    </cfRule>
    <cfRule type="cellIs" dxfId="63" priority="13" operator="greaterThanOrEqual">
      <formula>90%</formula>
    </cfRule>
    <cfRule type="cellIs" dxfId="62" priority="14" operator="lessThan">
      <formula>89.99%</formula>
    </cfRule>
  </conditionalFormatting>
  <conditionalFormatting sqref="AS16">
    <cfRule type="cellIs" dxfId="61" priority="9" operator="greaterThan">
      <formula>95%</formula>
    </cfRule>
    <cfRule type="cellIs" dxfId="60" priority="10" operator="greaterThanOrEqual">
      <formula>90%</formula>
    </cfRule>
    <cfRule type="cellIs" dxfId="59" priority="11" operator="lessThan">
      <formula>89.99%</formula>
    </cfRule>
  </conditionalFormatting>
  <conditionalFormatting sqref="AS19">
    <cfRule type="cellIs" dxfId="58" priority="6" operator="greaterThan">
      <formula>95%</formula>
    </cfRule>
    <cfRule type="cellIs" dxfId="57" priority="7" operator="greaterThanOrEqual">
      <formula>90%</formula>
    </cfRule>
    <cfRule type="cellIs" dxfId="56" priority="8" operator="lessThan">
      <formula>89.99%</formula>
    </cfRule>
  </conditionalFormatting>
  <conditionalFormatting sqref="AS22">
    <cfRule type="cellIs" dxfId="55" priority="1" operator="greaterThanOrEqual">
      <formula>100%</formula>
    </cfRule>
    <cfRule type="cellIs" dxfId="54" priority="2" operator="lessThan">
      <formula>99.99%</formula>
    </cfRule>
  </conditionalFormatting>
  <conditionalFormatting sqref="AS25">
    <cfRule type="cellIs" dxfId="53" priority="3" operator="greaterThan">
      <formula>95%</formula>
    </cfRule>
    <cfRule type="cellIs" dxfId="52" priority="4" operator="greaterThanOrEqual">
      <formula>90%</formula>
    </cfRule>
    <cfRule type="cellIs" dxfId="51" priority="5" operator="lessThan">
      <formula>89.99%</formula>
    </cfRule>
  </conditionalFormatting>
  <dataValidations disablePrompts="1" count="1">
    <dataValidation showDropDown="1" showInputMessage="1" showErrorMessage="1" sqref="C21 G19:G23 G10:G11 G16:G17 G13:G14 G25:G26" xr:uid="{761A3D94-D94B-481F-B242-A7C292ACF45C}"/>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BE38"/>
  <sheetViews>
    <sheetView showGridLines="0" topLeftCell="A13" zoomScale="60" zoomScaleNormal="60" workbookViewId="0">
      <selection activeCell="P19" sqref="P19"/>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1</v>
      </c>
      <c r="F2" s="100" t="s">
        <v>51</v>
      </c>
      <c r="G2" s="100"/>
      <c r="H2" s="23">
        <v>30157</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x14ac:dyDescent="0.25">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x14ac:dyDescent="0.25">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IFERROR(SUM(I10:AR10)/SUM(I11:AR11),1)</f>
        <v>1</v>
      </c>
    </row>
    <row r="11" spans="1:57" s="2" customFormat="1" ht="50.1" customHeight="1" x14ac:dyDescent="0.25">
      <c r="A11" s="117"/>
      <c r="B11" s="119"/>
      <c r="C11" s="116"/>
      <c r="D11" s="120"/>
      <c r="E11" s="116"/>
      <c r="F11" s="121"/>
      <c r="G11" s="122"/>
      <c r="H11" s="28" t="str">
        <f>'PANEL DE CONTROL DISTRITAL'!H10</f>
        <v>Número de fichas requisitadas - Notificaciones de improcedencia de trámite</v>
      </c>
      <c r="I11" s="43">
        <v>0</v>
      </c>
      <c r="J11" s="43">
        <v>0</v>
      </c>
      <c r="K11" s="43">
        <v>0</v>
      </c>
      <c r="L11" s="43">
        <v>0</v>
      </c>
      <c r="M11" s="43">
        <v>0</v>
      </c>
      <c r="N11" s="43">
        <v>0</v>
      </c>
      <c r="O11" s="43">
        <v>0</v>
      </c>
      <c r="P11" s="43">
        <v>0</v>
      </c>
      <c r="Q11" s="43">
        <v>0</v>
      </c>
      <c r="R11" s="43">
        <v>0</v>
      </c>
      <c r="S11" s="43">
        <v>0</v>
      </c>
      <c r="T11" s="43">
        <v>0</v>
      </c>
      <c r="U11" s="43">
        <v>0</v>
      </c>
      <c r="V11" s="43">
        <v>0</v>
      </c>
      <c r="W11" s="43">
        <v>0</v>
      </c>
      <c r="X11" s="43">
        <v>0</v>
      </c>
      <c r="Y11" s="43">
        <v>0</v>
      </c>
      <c r="Z11" s="43">
        <v>0</v>
      </c>
      <c r="AA11" s="43">
        <v>0</v>
      </c>
      <c r="AB11" s="43">
        <v>0</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x14ac:dyDescent="0.25">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x14ac:dyDescent="0.25">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7</v>
      </c>
      <c r="J13" s="26">
        <v>40</v>
      </c>
      <c r="K13" s="26">
        <v>13</v>
      </c>
      <c r="L13" s="26">
        <v>0</v>
      </c>
      <c r="M13" s="26">
        <v>1</v>
      </c>
      <c r="N13" s="26">
        <v>0</v>
      </c>
      <c r="O13" s="26">
        <v>1</v>
      </c>
      <c r="P13" s="26">
        <v>2</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0.98461538461538467</v>
      </c>
    </row>
    <row r="14" spans="1:57" s="3" customFormat="1" ht="50.1" customHeight="1" x14ac:dyDescent="0.25">
      <c r="A14" s="117"/>
      <c r="B14" s="119"/>
      <c r="C14" s="116"/>
      <c r="D14" s="120"/>
      <c r="E14" s="116"/>
      <c r="F14" s="121"/>
      <c r="G14" s="122"/>
      <c r="H14" s="28" t="str">
        <f>'PANEL DE CONTROL DISTRITAL'!H13</f>
        <v>Número de trámites aplicados</v>
      </c>
      <c r="I14" s="43">
        <v>7</v>
      </c>
      <c r="J14" s="43">
        <v>41</v>
      </c>
      <c r="K14" s="43">
        <v>13</v>
      </c>
      <c r="L14" s="43">
        <v>0</v>
      </c>
      <c r="M14" s="43">
        <v>1</v>
      </c>
      <c r="N14" s="43">
        <v>0</v>
      </c>
      <c r="O14" s="43">
        <v>1</v>
      </c>
      <c r="P14" s="43">
        <v>2</v>
      </c>
      <c r="Q14" s="43">
        <v>0</v>
      </c>
      <c r="R14" s="43">
        <v>0</v>
      </c>
      <c r="S14" s="43">
        <v>0</v>
      </c>
      <c r="T14" s="43">
        <v>0</v>
      </c>
      <c r="U14" s="43">
        <v>0</v>
      </c>
      <c r="V14" s="43">
        <v>0</v>
      </c>
      <c r="W14" s="43">
        <v>0</v>
      </c>
      <c r="X14" s="43">
        <v>0</v>
      </c>
      <c r="Y14" s="43">
        <v>0</v>
      </c>
      <c r="Z14" s="43">
        <v>0</v>
      </c>
      <c r="AA14" s="43">
        <v>0</v>
      </c>
      <c r="AB14" s="43">
        <v>0</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x14ac:dyDescent="0.2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x14ac:dyDescent="0.25">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7</v>
      </c>
      <c r="J16" s="26">
        <v>41</v>
      </c>
      <c r="K16" s="26">
        <v>13</v>
      </c>
      <c r="L16" s="26">
        <v>0</v>
      </c>
      <c r="M16" s="26">
        <v>1</v>
      </c>
      <c r="N16" s="26">
        <v>0</v>
      </c>
      <c r="O16" s="26">
        <v>1</v>
      </c>
      <c r="P16" s="26">
        <v>2</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x14ac:dyDescent="0.25">
      <c r="A17" s="117"/>
      <c r="B17" s="119"/>
      <c r="C17" s="116"/>
      <c r="D17" s="120"/>
      <c r="E17" s="116"/>
      <c r="F17" s="121"/>
      <c r="G17" s="122"/>
      <c r="H17" s="28" t="str">
        <f>'PANEL DE CONTROL DISTRITAL'!H16</f>
        <v>Total de Archivos de Transacción procesados</v>
      </c>
      <c r="I17" s="43">
        <v>7</v>
      </c>
      <c r="J17" s="43">
        <v>41</v>
      </c>
      <c r="K17" s="43">
        <v>13</v>
      </c>
      <c r="L17" s="43">
        <v>0</v>
      </c>
      <c r="M17" s="43">
        <v>1</v>
      </c>
      <c r="N17" s="43">
        <v>0</v>
      </c>
      <c r="O17" s="43">
        <v>1</v>
      </c>
      <c r="P17" s="43">
        <v>2</v>
      </c>
      <c r="Q17" s="43">
        <v>0</v>
      </c>
      <c r="R17" s="43">
        <v>0</v>
      </c>
      <c r="S17" s="43">
        <v>0</v>
      </c>
      <c r="T17" s="43">
        <v>0</v>
      </c>
      <c r="U17" s="43">
        <v>0</v>
      </c>
      <c r="V17" s="43">
        <v>0</v>
      </c>
      <c r="W17" s="43">
        <v>0</v>
      </c>
      <c r="X17" s="43">
        <v>0</v>
      </c>
      <c r="Y17" s="43">
        <v>0</v>
      </c>
      <c r="Z17" s="43">
        <v>0</v>
      </c>
      <c r="AA17" s="43">
        <v>0</v>
      </c>
      <c r="AB17" s="43">
        <v>0</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x14ac:dyDescent="0.2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x14ac:dyDescent="0.25">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157</v>
      </c>
      <c r="J19" s="26">
        <v>282</v>
      </c>
      <c r="K19" s="26">
        <v>37</v>
      </c>
      <c r="L19" s="26">
        <v>5</v>
      </c>
      <c r="M19" s="26">
        <v>17</v>
      </c>
      <c r="N19" s="26">
        <v>1</v>
      </c>
      <c r="O19" s="26">
        <v>1</v>
      </c>
      <c r="P19" s="26">
        <v>1</v>
      </c>
      <c r="Q19" s="26">
        <v>2</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x14ac:dyDescent="0.25">
      <c r="A20" s="117"/>
      <c r="B20" s="119"/>
      <c r="C20" s="116"/>
      <c r="D20" s="120"/>
      <c r="E20" s="116"/>
      <c r="F20" s="121"/>
      <c r="G20" s="122"/>
      <c r="H20" s="28" t="str">
        <f>'PANEL DE CONTROL DISTRITAL'!H19</f>
        <v xml:space="preserve">Credenciales recibidas </v>
      </c>
      <c r="I20" s="43">
        <v>157</v>
      </c>
      <c r="J20" s="43">
        <v>282</v>
      </c>
      <c r="K20" s="43">
        <v>37</v>
      </c>
      <c r="L20" s="43">
        <v>5</v>
      </c>
      <c r="M20" s="43">
        <v>17</v>
      </c>
      <c r="N20" s="43">
        <v>1</v>
      </c>
      <c r="O20" s="43">
        <v>1</v>
      </c>
      <c r="P20" s="43">
        <v>1</v>
      </c>
      <c r="Q20" s="43">
        <v>2</v>
      </c>
      <c r="R20" s="43">
        <v>0</v>
      </c>
      <c r="S20" s="43">
        <v>0</v>
      </c>
      <c r="T20" s="43">
        <v>0</v>
      </c>
      <c r="U20" s="43">
        <v>0</v>
      </c>
      <c r="V20" s="43">
        <v>0</v>
      </c>
      <c r="W20" s="43">
        <v>0</v>
      </c>
      <c r="X20" s="43">
        <v>0</v>
      </c>
      <c r="Y20" s="43">
        <v>0</v>
      </c>
      <c r="Z20" s="43">
        <v>0</v>
      </c>
      <c r="AA20" s="43">
        <v>0</v>
      </c>
      <c r="AB20" s="43">
        <v>0</v>
      </c>
      <c r="AC20" s="43">
        <v>0</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x14ac:dyDescent="0.25">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x14ac:dyDescent="0.25">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262</v>
      </c>
      <c r="J22" s="26">
        <v>327</v>
      </c>
      <c r="K22" s="26">
        <v>323</v>
      </c>
      <c r="L22" s="26">
        <v>297</v>
      </c>
      <c r="M22" s="26">
        <v>129</v>
      </c>
      <c r="N22" s="26">
        <v>106</v>
      </c>
      <c r="O22" s="26">
        <v>50</v>
      </c>
      <c r="P22" s="26">
        <v>32</v>
      </c>
      <c r="Q22" s="26">
        <v>19</v>
      </c>
      <c r="R22" s="26">
        <v>19</v>
      </c>
      <c r="S22" s="26">
        <v>19</v>
      </c>
      <c r="T22" s="26">
        <v>19</v>
      </c>
      <c r="U22" s="26">
        <v>19</v>
      </c>
      <c r="V22" s="26">
        <v>19</v>
      </c>
      <c r="W22" s="26">
        <v>19</v>
      </c>
      <c r="X22" s="26">
        <v>19</v>
      </c>
      <c r="Y22" s="26">
        <v>19</v>
      </c>
      <c r="Z22" s="26">
        <v>19</v>
      </c>
      <c r="AA22" s="26">
        <v>19</v>
      </c>
      <c r="AB22" s="26">
        <v>19</v>
      </c>
      <c r="AC22" s="26">
        <v>19</v>
      </c>
      <c r="AD22" s="26">
        <v>19</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x14ac:dyDescent="0.25">
      <c r="A23" s="117"/>
      <c r="B23" s="119"/>
      <c r="C23" s="116"/>
      <c r="D23" s="120"/>
      <c r="E23" s="116"/>
      <c r="F23" s="121"/>
      <c r="G23" s="122"/>
      <c r="H23" s="28" t="str">
        <f>'PANEL DE CONTROL DISTRITAL'!H22</f>
        <v>Credenciales totales en SIIRFE disponibles para entrega</v>
      </c>
      <c r="I23" s="43">
        <v>262</v>
      </c>
      <c r="J23" s="43">
        <v>327</v>
      </c>
      <c r="K23" s="43">
        <v>323</v>
      </c>
      <c r="L23" s="43">
        <v>297</v>
      </c>
      <c r="M23" s="43">
        <v>129</v>
      </c>
      <c r="N23" s="43">
        <v>106</v>
      </c>
      <c r="O23" s="43">
        <v>50</v>
      </c>
      <c r="P23" s="43">
        <v>32</v>
      </c>
      <c r="Q23" s="43">
        <v>19</v>
      </c>
      <c r="R23" s="43">
        <v>19</v>
      </c>
      <c r="S23" s="43">
        <v>19</v>
      </c>
      <c r="T23" s="43">
        <v>19</v>
      </c>
      <c r="U23" s="43">
        <v>19</v>
      </c>
      <c r="V23" s="43">
        <v>19</v>
      </c>
      <c r="W23" s="43">
        <v>19</v>
      </c>
      <c r="X23" s="43">
        <v>19</v>
      </c>
      <c r="Y23" s="43">
        <v>19</v>
      </c>
      <c r="Z23" s="43">
        <v>19</v>
      </c>
      <c r="AA23" s="43">
        <v>19</v>
      </c>
      <c r="AB23" s="43">
        <v>19</v>
      </c>
      <c r="AC23" s="43">
        <v>19</v>
      </c>
      <c r="AD23" s="43">
        <v>19</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3.8" x14ac:dyDescent="0.2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x14ac:dyDescent="0.25">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13</v>
      </c>
      <c r="J25" s="26">
        <v>217</v>
      </c>
      <c r="K25" s="26">
        <v>41</v>
      </c>
      <c r="L25" s="26">
        <v>31</v>
      </c>
      <c r="M25" s="26">
        <v>184</v>
      </c>
      <c r="N25" s="26">
        <v>24</v>
      </c>
      <c r="O25" s="26">
        <v>49</v>
      </c>
      <c r="P25" s="26">
        <v>19</v>
      </c>
      <c r="Q25" s="26">
        <v>15</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x14ac:dyDescent="0.25">
      <c r="A26" s="117"/>
      <c r="B26" s="119"/>
      <c r="C26" s="116"/>
      <c r="D26" s="120"/>
      <c r="E26" s="116"/>
      <c r="F26" s="121"/>
      <c r="G26" s="122"/>
      <c r="H26" s="28" t="str">
        <f>'PANEL DE CONTROL DISTRITAL'!H25</f>
        <v xml:space="preserve"> Total de credenciales solicitadas</v>
      </c>
      <c r="I26" s="43">
        <v>13</v>
      </c>
      <c r="J26" s="43">
        <v>217</v>
      </c>
      <c r="K26" s="43">
        <v>41</v>
      </c>
      <c r="L26" s="43">
        <v>31</v>
      </c>
      <c r="M26" s="43">
        <v>184</v>
      </c>
      <c r="N26" s="43">
        <v>24</v>
      </c>
      <c r="O26" s="43">
        <v>49</v>
      </c>
      <c r="P26" s="43">
        <v>19</v>
      </c>
      <c r="Q26" s="43">
        <v>15</v>
      </c>
      <c r="R26" s="43">
        <v>0</v>
      </c>
      <c r="S26" s="43">
        <v>0</v>
      </c>
      <c r="T26" s="43">
        <v>0</v>
      </c>
      <c r="U26" s="43">
        <v>0</v>
      </c>
      <c r="V26" s="43">
        <v>0</v>
      </c>
      <c r="W26" s="43">
        <v>0</v>
      </c>
      <c r="X26" s="43">
        <v>0</v>
      </c>
      <c r="Y26" s="43">
        <v>0</v>
      </c>
      <c r="Z26" s="43">
        <v>0</v>
      </c>
      <c r="AA26" s="43">
        <v>0</v>
      </c>
      <c r="AB26" s="43">
        <v>0</v>
      </c>
      <c r="AC26" s="43">
        <v>0</v>
      </c>
      <c r="AD26" s="43">
        <v>0</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t="s">
        <v>103</v>
      </c>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F10:F11"/>
    <mergeCell ref="G10:G11"/>
    <mergeCell ref="AS10:AS11"/>
    <mergeCell ref="A6:A9"/>
    <mergeCell ref="B6:H6"/>
    <mergeCell ref="I6:AR6"/>
    <mergeCell ref="AS6:AS9"/>
    <mergeCell ref="B7:D7"/>
    <mergeCell ref="E7:H7"/>
    <mergeCell ref="I7:AR7"/>
    <mergeCell ref="B8:AR8"/>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F19:F20"/>
    <mergeCell ref="G19:G20"/>
    <mergeCell ref="AS19:AS20"/>
    <mergeCell ref="A19:A20"/>
    <mergeCell ref="B19:B20"/>
    <mergeCell ref="C19:C20"/>
    <mergeCell ref="D19:D20"/>
    <mergeCell ref="E19:E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conditionalFormatting sqref="I21:AR21">
    <cfRule type="colorScale" priority="397">
      <colorScale>
        <cfvo type="min"/>
        <cfvo type="percentile" val="50"/>
        <cfvo type="max"/>
        <color rgb="FFE98BD7"/>
        <color rgb="FFD5007F"/>
        <color rgb="FF950054"/>
      </colorScale>
    </cfRule>
  </conditionalFormatting>
  <conditionalFormatting sqref="AS10">
    <cfRule type="cellIs" dxfId="50" priority="21" operator="greaterThan">
      <formula>95%</formula>
    </cfRule>
    <cfRule type="cellIs" dxfId="49" priority="22" operator="greaterThanOrEqual">
      <formula>90%</formula>
    </cfRule>
    <cfRule type="cellIs" dxfId="48" priority="23" operator="lessThan">
      <formula>89.99%</formula>
    </cfRule>
  </conditionalFormatting>
  <conditionalFormatting sqref="AS13">
    <cfRule type="cellIs" dxfId="47" priority="18" operator="greaterThan">
      <formula>95%</formula>
    </cfRule>
    <cfRule type="cellIs" dxfId="46" priority="19" operator="greaterThanOrEqual">
      <formula>90%</formula>
    </cfRule>
    <cfRule type="cellIs" dxfId="45" priority="20" operator="lessThan">
      <formula>89.99%</formula>
    </cfRule>
  </conditionalFormatting>
  <conditionalFormatting sqref="AS16">
    <cfRule type="cellIs" dxfId="44" priority="15" operator="greaterThan">
      <formula>95%</formula>
    </cfRule>
    <cfRule type="cellIs" dxfId="43" priority="16" operator="greaterThanOrEqual">
      <formula>90%</formula>
    </cfRule>
    <cfRule type="cellIs" dxfId="42" priority="17" operator="lessThan">
      <formula>89.99%</formula>
    </cfRule>
  </conditionalFormatting>
  <conditionalFormatting sqref="AS19">
    <cfRule type="cellIs" dxfId="41" priority="12" operator="greaterThan">
      <formula>95%</formula>
    </cfRule>
    <cfRule type="cellIs" dxfId="40" priority="13" operator="greaterThanOrEqual">
      <formula>90%</formula>
    </cfRule>
    <cfRule type="cellIs" dxfId="39" priority="14" operator="lessThan">
      <formula>89.99%</formula>
    </cfRule>
  </conditionalFormatting>
  <conditionalFormatting sqref="AS22">
    <cfRule type="cellIs" dxfId="38" priority="1" operator="greaterThanOrEqual">
      <formula>100%</formula>
    </cfRule>
    <cfRule type="cellIs" dxfId="37" priority="2" operator="lessThan">
      <formula>99.99%</formula>
    </cfRule>
  </conditionalFormatting>
  <conditionalFormatting sqref="AS25">
    <cfRule type="cellIs" dxfId="36" priority="3" operator="greaterThan">
      <formula>95%</formula>
    </cfRule>
    <cfRule type="cellIs" dxfId="35" priority="4" operator="greaterThanOrEqual">
      <formula>90%</formula>
    </cfRule>
    <cfRule type="cellIs" dxfId="34" priority="5" operator="lessThan">
      <formula>89.99%</formula>
    </cfRule>
  </conditionalFormatting>
  <dataValidations count="1">
    <dataValidation showDropDown="1" showInputMessage="1" showErrorMessage="1" sqref="C21 G19:G23 G10:G11 G16:G17 G13:G14 G25:G26" xr:uid="{5CD05DB9-0178-493E-8599-E890D3BB966B}"/>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E38"/>
  <sheetViews>
    <sheetView showGridLines="0" topLeftCell="A5" zoomScale="84" zoomScaleNormal="84" workbookViewId="0">
      <selection activeCell="AT25" sqref="AT25"/>
    </sheetView>
  </sheetViews>
  <sheetFormatPr baseColWidth="10" defaultColWidth="11.44140625" defaultRowHeight="30" customHeight="1" x14ac:dyDescent="0.25"/>
  <cols>
    <col min="1" max="1" width="10.44140625" style="1" bestFit="1" customWidth="1"/>
    <col min="2" max="2" width="19.109375" style="1" bestFit="1" customWidth="1"/>
    <col min="3" max="3" width="19.109375" style="1" customWidth="1"/>
    <col min="4" max="4" width="14.33203125" style="1" customWidth="1"/>
    <col min="5" max="5" width="21" style="1" customWidth="1"/>
    <col min="6" max="6" width="12.88671875" style="1" customWidth="1"/>
    <col min="7" max="7" width="10.33203125" style="1" bestFit="1" customWidth="1"/>
    <col min="8" max="8" width="14.44140625" style="1" customWidth="1"/>
    <col min="9" max="44" width="10.6640625" style="1" customWidth="1"/>
    <col min="45" max="45" width="22.6640625" style="1" customWidth="1"/>
    <col min="46" max="16384" width="11.44140625" style="1"/>
  </cols>
  <sheetData>
    <row r="1" spans="1:57" ht="40.5" customHeight="1" x14ac:dyDescent="0.25">
      <c r="A1" s="80" t="str">
        <f>'PANEL DE CONTROL DISTRITAL'!A1:L1</f>
        <v>INSTITUTO NACIONAL ELECTORAL
SISTEMA DE GESTIÓN DE LA CALIDAD
BAJA CALIFORNIA SUR</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row>
    <row r="2" spans="1:57" ht="33.75" customHeight="1" x14ac:dyDescent="0.25">
      <c r="A2" s="25"/>
      <c r="B2" s="25"/>
      <c r="C2" s="25"/>
      <c r="D2" s="13" t="s">
        <v>50</v>
      </c>
      <c r="E2" s="13">
        <v>2</v>
      </c>
      <c r="F2" s="100" t="s">
        <v>51</v>
      </c>
      <c r="G2" s="100"/>
      <c r="H2" s="23">
        <v>30251</v>
      </c>
      <c r="I2" s="22"/>
      <c r="J2" s="22"/>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58"/>
      <c r="AT2" s="18"/>
    </row>
    <row r="3" spans="1:57" ht="11.25" customHeight="1" thickBot="1" x14ac:dyDescent="0.3">
      <c r="A3" s="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57" ht="30" customHeight="1" thickTop="1" thickBot="1" x14ac:dyDescent="0.3">
      <c r="A4" s="104" t="s">
        <v>52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6"/>
      <c r="AU4" s="21"/>
    </row>
    <row r="5" spans="1:57" ht="5.25" customHeight="1" thickTop="1" thickBo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9"/>
    </row>
    <row r="6" spans="1:57" ht="18" customHeight="1" thickTop="1" thickBot="1" x14ac:dyDescent="0.3">
      <c r="A6" s="101" t="str">
        <f>'PANEL DE CONTROL DISTRITAL'!A6</f>
        <v>Número</v>
      </c>
      <c r="B6" s="102" t="str">
        <f>'PANEL DE CONTROL DISTRITAL'!B6</f>
        <v xml:space="preserve">PROCESOS SUSTANTIVOS E INDICADORES </v>
      </c>
      <c r="C6" s="102"/>
      <c r="D6" s="102"/>
      <c r="E6" s="102"/>
      <c r="F6" s="102"/>
      <c r="G6" s="102"/>
      <c r="H6" s="102"/>
      <c r="I6" s="110" t="s">
        <v>53</v>
      </c>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03" t="s">
        <v>54</v>
      </c>
    </row>
    <row r="7" spans="1:57" ht="17.25" customHeight="1" thickTop="1" thickBot="1" x14ac:dyDescent="0.3">
      <c r="A7" s="101"/>
      <c r="B7" s="102" t="str">
        <f>'PANEL DE CONTROL DISTRITAL'!B7</f>
        <v>DESCRIPCIÓN</v>
      </c>
      <c r="C7" s="102"/>
      <c r="D7" s="102"/>
      <c r="E7" s="102" t="str">
        <f>'PANEL DE CONTROL DISTRITAL'!E7</f>
        <v>MEDICIÓN</v>
      </c>
      <c r="F7" s="102"/>
      <c r="G7" s="102"/>
      <c r="H7" s="102"/>
      <c r="I7" s="112" t="str">
        <f>'PANEL DE CONTROL DISTRITAL'!A5</f>
        <v>CAMPAÑA ANUAL PERMANENTE 2024</v>
      </c>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03"/>
    </row>
    <row r="8" spans="1:57" ht="5.25" customHeight="1" thickTop="1" thickBot="1" x14ac:dyDescent="0.3">
      <c r="A8" s="101"/>
      <c r="B8" s="114"/>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03"/>
    </row>
    <row r="9" spans="1:57" s="2" customFormat="1" ht="29.25" customHeight="1" thickTop="1" thickBot="1" x14ac:dyDescent="0.3">
      <c r="A9" s="101"/>
      <c r="B9" s="27" t="str">
        <f>'PANEL DE CONTROL DISTRITAL'!B8</f>
        <v xml:space="preserve">Proceso </v>
      </c>
      <c r="C9" s="27" t="str">
        <f>'PANEL DE CONTROL DISTRITAL'!C8</f>
        <v>Dueño de Proceso</v>
      </c>
      <c r="D9" s="27" t="str">
        <f>'PANEL DE CONTROL DISTRITAL'!D8</f>
        <v>Indicador</v>
      </c>
      <c r="E9" s="27" t="str">
        <f>'PANEL DE CONTROL DISTRITAL'!E8</f>
        <v>Cálculo</v>
      </c>
      <c r="F9" s="27" t="str">
        <f>'PANEL DE CONTROL DISTRITAL'!F8</f>
        <v xml:space="preserve">Periodo </v>
      </c>
      <c r="G9" s="27" t="str">
        <f>'PANEL DE CONTROL DISTRITAL'!G8</f>
        <v>Estimado</v>
      </c>
      <c r="H9" s="42" t="str">
        <f>'PANEL DE CONTROL DISTRITAL'!H8</f>
        <v>Nominativo</v>
      </c>
      <c r="I9" s="31" t="str">
        <f>'030151'!I9</f>
        <v>2024-05</v>
      </c>
      <c r="J9" s="31" t="str">
        <f>'030151'!J9</f>
        <v>2024-06</v>
      </c>
      <c r="K9" s="31" t="str">
        <f>'030151'!K9</f>
        <v>2024-07</v>
      </c>
      <c r="L9" s="31" t="str">
        <f>'030151'!L9</f>
        <v>2024-08</v>
      </c>
      <c r="M9" s="31" t="str">
        <f>'030151'!M9</f>
        <v>2024-09</v>
      </c>
      <c r="N9" s="31" t="str">
        <f>'030151'!N9</f>
        <v>2024-10</v>
      </c>
      <c r="O9" s="31" t="str">
        <f>'030151'!O9</f>
        <v>2024-11</v>
      </c>
      <c r="P9" s="31" t="str">
        <f>'030151'!P9</f>
        <v>2024-12</v>
      </c>
      <c r="Q9" s="31" t="str">
        <f>'030151'!Q9</f>
        <v>2024-13</v>
      </c>
      <c r="R9" s="31" t="str">
        <f>'030151'!R9</f>
        <v>2024-14</v>
      </c>
      <c r="S9" s="31" t="str">
        <f>'030151'!S9</f>
        <v>2024-15</v>
      </c>
      <c r="T9" s="31" t="str">
        <f>'030151'!T9</f>
        <v>2024-16</v>
      </c>
      <c r="U9" s="31" t="str">
        <f>'030151'!U9</f>
        <v>2024-17</v>
      </c>
      <c r="V9" s="31" t="str">
        <f>'030151'!V9</f>
        <v>2024-18</v>
      </c>
      <c r="W9" s="31" t="str">
        <f>'030151'!W9</f>
        <v>2024-19</v>
      </c>
      <c r="X9" s="31" t="str">
        <f>'030151'!X9</f>
        <v>2024-20</v>
      </c>
      <c r="Y9" s="31" t="str">
        <f>'030151'!Y9</f>
        <v>2024-21</v>
      </c>
      <c r="Z9" s="31" t="str">
        <f>'030151'!Z9</f>
        <v>2024-22</v>
      </c>
      <c r="AA9" s="31" t="str">
        <f>'030151'!AA9</f>
        <v>2024-23</v>
      </c>
      <c r="AB9" s="31" t="str">
        <f>'030151'!AB9</f>
        <v>2024-24</v>
      </c>
      <c r="AC9" s="31" t="str">
        <f>'030151'!AC9</f>
        <v>2024-25</v>
      </c>
      <c r="AD9" s="31" t="str">
        <f>'030151'!AD9</f>
        <v>2024-26</v>
      </c>
      <c r="AE9" s="31" t="str">
        <f>'030151'!AE9</f>
        <v>2024-27</v>
      </c>
      <c r="AF9" s="31" t="str">
        <f>'030151'!AF9</f>
        <v>2024-28</v>
      </c>
      <c r="AG9" s="31" t="str">
        <f>'030151'!AG9</f>
        <v>2024-29</v>
      </c>
      <c r="AH9" s="31" t="str">
        <f>'030151'!AH9</f>
        <v>2024-30</v>
      </c>
      <c r="AI9" s="31" t="str">
        <f>'030151'!AI9</f>
        <v>2024-31</v>
      </c>
      <c r="AJ9" s="31" t="str">
        <f>'030151'!AJ9</f>
        <v>2024-32</v>
      </c>
      <c r="AK9" s="31" t="str">
        <f>'030151'!AK9</f>
        <v>2024-33</v>
      </c>
      <c r="AL9" s="31" t="str">
        <f>'030151'!AL9</f>
        <v>2024-34</v>
      </c>
      <c r="AM9" s="31" t="str">
        <f>'030151'!AM9</f>
        <v>2024-35</v>
      </c>
      <c r="AN9" s="31" t="str">
        <f>'030151'!AN9</f>
        <v>2024-36</v>
      </c>
      <c r="AO9" s="31" t="str">
        <f>'030151'!AO9</f>
        <v>2024-37</v>
      </c>
      <c r="AP9" s="31" t="str">
        <f>'030151'!AP9</f>
        <v>2024-38</v>
      </c>
      <c r="AQ9" s="31" t="str">
        <f>'030151'!AQ9</f>
        <v>2024-39</v>
      </c>
      <c r="AR9" s="31" t="str">
        <f>'030151'!AR9</f>
        <v>2024-40</v>
      </c>
      <c r="AS9" s="103"/>
    </row>
    <row r="10" spans="1:57" s="2" customFormat="1" ht="50.1" customHeight="1" thickTop="1" thickBot="1" x14ac:dyDescent="0.3">
      <c r="A10" s="117">
        <f>'PANEL DE CONTROL DISTRITAL'!A9</f>
        <v>1</v>
      </c>
      <c r="B10" s="119" t="str">
        <f>'PANEL DE CONTROL DISTRITAL'!B9</f>
        <v>ENTREVISTA</v>
      </c>
      <c r="C10" s="116" t="str">
        <f>'PANEL DE CONTROL DISTRITAL'!C9</f>
        <v xml:space="preserve"> Auxiliar de Atención Ciudadana</v>
      </c>
      <c r="D10" s="120" t="str">
        <f>'PANEL DE CONTROL DISTRITAL'!D9</f>
        <v>Efectividad de la entrevista =</v>
      </c>
      <c r="E10" s="116" t="str">
        <f>'PANEL DE CONTROL DISTRITAL'!E9</f>
        <v>(Número de trámites aplicados / (Número de fichas requisitadas - Notificaciones de improcedencia de trámite)) x 100</v>
      </c>
      <c r="F10" s="121" t="str">
        <f>'PANEL DE CONTROL DISTRITAL'!F9</f>
        <v>Semanal (remesa)</v>
      </c>
      <c r="G10" s="122">
        <f>'PANEL DE CONTROL DISTRITAL'!G9</f>
        <v>0.9</v>
      </c>
      <c r="H10" s="28" t="str">
        <f>'PANEL DE CONTROL DISTRITAL'!H9</f>
        <v>Número de trámites aplicados</v>
      </c>
      <c r="I10" s="26">
        <v>86</v>
      </c>
      <c r="J10" s="26">
        <v>246</v>
      </c>
      <c r="K10" s="26">
        <v>164</v>
      </c>
      <c r="L10" s="26">
        <v>18</v>
      </c>
      <c r="M10" s="26">
        <v>140</v>
      </c>
      <c r="N10" s="26">
        <v>119</v>
      </c>
      <c r="O10" s="26">
        <v>139</v>
      </c>
      <c r="P10" s="26">
        <v>107</v>
      </c>
      <c r="Q10" s="26">
        <v>91</v>
      </c>
      <c r="R10" s="26">
        <v>25</v>
      </c>
      <c r="S10" s="26">
        <v>51</v>
      </c>
      <c r="T10" s="26">
        <v>76</v>
      </c>
      <c r="U10" s="26">
        <v>86</v>
      </c>
      <c r="V10" s="26">
        <v>107</v>
      </c>
      <c r="W10" s="26">
        <v>145</v>
      </c>
      <c r="X10" s="26">
        <v>120</v>
      </c>
      <c r="Y10" s="26">
        <v>106</v>
      </c>
      <c r="Z10" s="26">
        <v>109</v>
      </c>
      <c r="AA10" s="26">
        <v>166</v>
      </c>
      <c r="AB10" s="26">
        <v>75</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118">
        <f>IFERROR(SUM(I10:AR10)/SUM(I11:AR11),0)</f>
        <v>1</v>
      </c>
    </row>
    <row r="11" spans="1:57" s="2" customFormat="1" ht="50.1" customHeight="1" thickTop="1" thickBot="1" x14ac:dyDescent="0.3">
      <c r="A11" s="117"/>
      <c r="B11" s="119"/>
      <c r="C11" s="116"/>
      <c r="D11" s="120"/>
      <c r="E11" s="116"/>
      <c r="F11" s="121"/>
      <c r="G11" s="122"/>
      <c r="H11" s="28" t="str">
        <f>'PANEL DE CONTROL DISTRITAL'!H10</f>
        <v>Número de fichas requisitadas - Notificaciones de improcedencia de trámite</v>
      </c>
      <c r="I11" s="43">
        <v>86</v>
      </c>
      <c r="J11" s="43">
        <v>246</v>
      </c>
      <c r="K11" s="43">
        <v>164</v>
      </c>
      <c r="L11" s="43">
        <v>18</v>
      </c>
      <c r="M11" s="43">
        <v>140</v>
      </c>
      <c r="N11" s="43">
        <v>119</v>
      </c>
      <c r="O11" s="43">
        <v>139</v>
      </c>
      <c r="P11" s="43">
        <v>107</v>
      </c>
      <c r="Q11" s="43">
        <v>91</v>
      </c>
      <c r="R11" s="43">
        <v>25</v>
      </c>
      <c r="S11" s="43">
        <v>51</v>
      </c>
      <c r="T11" s="43">
        <v>76</v>
      </c>
      <c r="U11" s="43">
        <v>86</v>
      </c>
      <c r="V11" s="43">
        <v>107</v>
      </c>
      <c r="W11" s="43">
        <v>145</v>
      </c>
      <c r="X11" s="43">
        <v>120</v>
      </c>
      <c r="Y11" s="43">
        <v>106</v>
      </c>
      <c r="Z11" s="43">
        <v>109</v>
      </c>
      <c r="AA11" s="43">
        <v>166</v>
      </c>
      <c r="AB11" s="43">
        <v>75</v>
      </c>
      <c r="AC11" s="43">
        <v>0</v>
      </c>
      <c r="AD11" s="43">
        <v>0</v>
      </c>
      <c r="AE11" s="43">
        <v>0</v>
      </c>
      <c r="AF11" s="43">
        <v>0</v>
      </c>
      <c r="AG11" s="43">
        <v>0</v>
      </c>
      <c r="AH11" s="43">
        <v>0</v>
      </c>
      <c r="AI11" s="43">
        <v>0</v>
      </c>
      <c r="AJ11" s="43">
        <v>0</v>
      </c>
      <c r="AK11" s="43">
        <v>0</v>
      </c>
      <c r="AL11" s="43">
        <v>0</v>
      </c>
      <c r="AM11" s="43">
        <v>0</v>
      </c>
      <c r="AN11" s="43">
        <v>0</v>
      </c>
      <c r="AO11" s="43">
        <v>0</v>
      </c>
      <c r="AP11" s="43">
        <v>0</v>
      </c>
      <c r="AQ11" s="43">
        <v>0</v>
      </c>
      <c r="AR11" s="43">
        <v>0</v>
      </c>
      <c r="AS11" s="118"/>
    </row>
    <row r="12" spans="1:57" s="45" customFormat="1" ht="8.1" customHeight="1" thickTop="1" thickBot="1" x14ac:dyDescent="0.3">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44"/>
      <c r="AU12" s="44"/>
      <c r="AV12" s="44"/>
      <c r="AW12" s="44"/>
      <c r="AX12" s="44"/>
      <c r="AY12" s="44"/>
      <c r="AZ12" s="44"/>
      <c r="BA12" s="44"/>
      <c r="BB12" s="44"/>
      <c r="BC12" s="44"/>
      <c r="BD12" s="44"/>
      <c r="BE12" s="44"/>
    </row>
    <row r="13" spans="1:57" s="3" customFormat="1" ht="50.1" customHeight="1" thickTop="1" thickBot="1" x14ac:dyDescent="0.3">
      <c r="A13" s="117">
        <f>'PANEL DE CONTROL DISTRITAL'!A12</f>
        <v>2</v>
      </c>
      <c r="B13" s="119" t="str">
        <f>'PANEL DE CONTROL DISTRITAL'!B12</f>
        <v>TRÁMITE</v>
      </c>
      <c r="C13" s="116" t="str">
        <f>'PANEL DE CONTROL DISTRITAL'!C12</f>
        <v>Operador de Equipo Tecnológico</v>
      </c>
      <c r="D13" s="120" t="str">
        <f>'PANEL DE CONTROL DISTRITAL'!D12</f>
        <v>Trámites exitosos efectivos=</v>
      </c>
      <c r="E13" s="116" t="str">
        <f>'PANEL DE CONTROL DISTRITAL'!E12</f>
        <v>(Número de trámites exitosos / Número de trámites aplicados) x 100</v>
      </c>
      <c r="F13" s="121" t="str">
        <f>'PANEL DE CONTROL DISTRITAL'!F12</f>
        <v>Semanal (remesa)</v>
      </c>
      <c r="G13" s="122">
        <f>'PANEL DE CONTROL DISTRITAL'!G12</f>
        <v>0.9</v>
      </c>
      <c r="H13" s="28" t="str">
        <f>'PANEL DE CONTROL DISTRITAL'!H12</f>
        <v>Número de trámites exitosos</v>
      </c>
      <c r="I13" s="26">
        <v>85</v>
      </c>
      <c r="J13" s="26">
        <v>245</v>
      </c>
      <c r="K13" s="26">
        <v>164</v>
      </c>
      <c r="L13" s="26">
        <v>18</v>
      </c>
      <c r="M13" s="26">
        <v>139</v>
      </c>
      <c r="N13" s="26">
        <v>119</v>
      </c>
      <c r="O13" s="26">
        <v>138</v>
      </c>
      <c r="P13" s="26">
        <v>106</v>
      </c>
      <c r="Q13" s="26">
        <v>85</v>
      </c>
      <c r="R13" s="26">
        <v>24</v>
      </c>
      <c r="S13" s="26">
        <v>51</v>
      </c>
      <c r="T13" s="26">
        <v>76</v>
      </c>
      <c r="U13" s="26">
        <v>86</v>
      </c>
      <c r="V13" s="26">
        <v>107</v>
      </c>
      <c r="W13" s="26">
        <v>145</v>
      </c>
      <c r="X13" s="26">
        <v>119</v>
      </c>
      <c r="Y13" s="26">
        <v>106</v>
      </c>
      <c r="Z13" s="26">
        <v>109</v>
      </c>
      <c r="AA13" s="26">
        <v>166</v>
      </c>
      <c r="AB13" s="26">
        <v>75</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118">
        <f>IFERROR(SUM(I13:AR13)/SUM(I14:AR14),0)</f>
        <v>0.99402573529411764</v>
      </c>
    </row>
    <row r="14" spans="1:57" s="3" customFormat="1" ht="50.1" customHeight="1" thickTop="1" thickBot="1" x14ac:dyDescent="0.3">
      <c r="A14" s="117"/>
      <c r="B14" s="119"/>
      <c r="C14" s="116"/>
      <c r="D14" s="120"/>
      <c r="E14" s="116"/>
      <c r="F14" s="121"/>
      <c r="G14" s="122"/>
      <c r="H14" s="28" t="str">
        <f>'PANEL DE CONTROL DISTRITAL'!H13</f>
        <v>Número de trámites aplicados</v>
      </c>
      <c r="I14" s="43">
        <v>86</v>
      </c>
      <c r="J14" s="43">
        <v>246</v>
      </c>
      <c r="K14" s="43">
        <v>164</v>
      </c>
      <c r="L14" s="43">
        <v>18</v>
      </c>
      <c r="M14" s="43">
        <v>140</v>
      </c>
      <c r="N14" s="43">
        <v>119</v>
      </c>
      <c r="O14" s="43">
        <v>139</v>
      </c>
      <c r="P14" s="43">
        <v>107</v>
      </c>
      <c r="Q14" s="43">
        <v>91</v>
      </c>
      <c r="R14" s="43">
        <v>25</v>
      </c>
      <c r="S14" s="43">
        <v>51</v>
      </c>
      <c r="T14" s="43">
        <v>76</v>
      </c>
      <c r="U14" s="43">
        <v>86</v>
      </c>
      <c r="V14" s="43">
        <v>107</v>
      </c>
      <c r="W14" s="43">
        <v>145</v>
      </c>
      <c r="X14" s="43">
        <v>120</v>
      </c>
      <c r="Y14" s="43">
        <v>106</v>
      </c>
      <c r="Z14" s="43">
        <v>109</v>
      </c>
      <c r="AA14" s="43">
        <v>166</v>
      </c>
      <c r="AB14" s="43">
        <v>75</v>
      </c>
      <c r="AC14" s="43">
        <v>0</v>
      </c>
      <c r="AD14" s="43">
        <v>0</v>
      </c>
      <c r="AE14" s="43">
        <v>0</v>
      </c>
      <c r="AF14" s="43">
        <v>0</v>
      </c>
      <c r="AG14" s="43">
        <v>0</v>
      </c>
      <c r="AH14" s="43">
        <v>0</v>
      </c>
      <c r="AI14" s="43">
        <v>0</v>
      </c>
      <c r="AJ14" s="43">
        <v>0</v>
      </c>
      <c r="AK14" s="43">
        <v>0</v>
      </c>
      <c r="AL14" s="43">
        <v>0</v>
      </c>
      <c r="AM14" s="43">
        <v>0</v>
      </c>
      <c r="AN14" s="43">
        <v>0</v>
      </c>
      <c r="AO14" s="43">
        <v>0</v>
      </c>
      <c r="AP14" s="43">
        <v>0</v>
      </c>
      <c r="AQ14" s="43">
        <v>0</v>
      </c>
      <c r="AR14" s="43">
        <v>0</v>
      </c>
      <c r="AS14" s="118"/>
    </row>
    <row r="15" spans="1:57" s="45" customFormat="1" ht="8.1" customHeight="1" thickTop="1" thickBot="1" x14ac:dyDescent="0.3">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44"/>
      <c r="AU15" s="44"/>
      <c r="AV15" s="44"/>
      <c r="AW15" s="44"/>
      <c r="AX15" s="44"/>
      <c r="AY15" s="44"/>
      <c r="AZ15" s="44"/>
      <c r="BA15" s="44"/>
      <c r="BB15" s="44"/>
      <c r="BC15" s="44"/>
      <c r="BD15" s="44"/>
      <c r="BE15" s="44"/>
    </row>
    <row r="16" spans="1:57" s="3" customFormat="1" ht="50.1" customHeight="1" thickTop="1" thickBot="1" x14ac:dyDescent="0.3">
      <c r="A16" s="117">
        <f>'PANEL DE CONTROL DISTRITAL'!A15</f>
        <v>3</v>
      </c>
      <c r="B16" s="119" t="str">
        <f>'PANEL DE CONTROL DISTRITAL'!B15</f>
        <v>TRANSFERENCIA</v>
      </c>
      <c r="C16" s="116" t="str">
        <f>'PANEL DE CONTROL DISTRITAL'!C15</f>
        <v>Responsable de Módulo</v>
      </c>
      <c r="D16" s="120" t="str">
        <f>'PANEL DE CONTROL DISTRITAL'!D15</f>
        <v xml:space="preserve">Transacciones exitosas = </v>
      </c>
      <c r="E16" s="116" t="str">
        <f>'PANEL DE CONTROL DISTRITAL'!E15</f>
        <v>(Número de Archivos de Transacción aceptados /Total de Archivos de Transacción procesados) x100</v>
      </c>
      <c r="F16" s="121" t="str">
        <f>'PANEL DE CONTROL DISTRITAL'!F15</f>
        <v>Semanal (remesa)</v>
      </c>
      <c r="G16" s="122">
        <f>'PANEL DE CONTROL DISTRITAL'!G15</f>
        <v>0.9</v>
      </c>
      <c r="H16" s="28" t="str">
        <f>'PANEL DE CONTROL DISTRITAL'!H15</f>
        <v>Número de Archivos de Transacción aceptados</v>
      </c>
      <c r="I16" s="26">
        <v>86</v>
      </c>
      <c r="J16" s="26">
        <v>246</v>
      </c>
      <c r="K16" s="26">
        <v>164</v>
      </c>
      <c r="L16" s="26">
        <v>18</v>
      </c>
      <c r="M16" s="26">
        <v>140</v>
      </c>
      <c r="N16" s="26">
        <v>119</v>
      </c>
      <c r="O16" s="26">
        <v>139</v>
      </c>
      <c r="P16" s="26">
        <v>107</v>
      </c>
      <c r="Q16" s="26">
        <v>91</v>
      </c>
      <c r="R16" s="26">
        <v>25</v>
      </c>
      <c r="S16" s="26">
        <v>51</v>
      </c>
      <c r="T16" s="26">
        <v>76</v>
      </c>
      <c r="U16" s="26">
        <v>86</v>
      </c>
      <c r="V16" s="26">
        <v>107</v>
      </c>
      <c r="W16" s="26">
        <v>145</v>
      </c>
      <c r="X16" s="26">
        <v>120</v>
      </c>
      <c r="Y16" s="26">
        <v>106</v>
      </c>
      <c r="Z16" s="26">
        <v>109</v>
      </c>
      <c r="AA16" s="26">
        <v>166</v>
      </c>
      <c r="AB16" s="26">
        <v>75</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118">
        <f>IFERROR(SUM(I16:AR16)/SUM(I17:AR17),0)</f>
        <v>1</v>
      </c>
    </row>
    <row r="17" spans="1:57" s="3" customFormat="1" ht="50.1" customHeight="1" thickTop="1" thickBot="1" x14ac:dyDescent="0.3">
      <c r="A17" s="117"/>
      <c r="B17" s="119"/>
      <c r="C17" s="116"/>
      <c r="D17" s="120"/>
      <c r="E17" s="116"/>
      <c r="F17" s="121"/>
      <c r="G17" s="122"/>
      <c r="H17" s="28" t="str">
        <f>'PANEL DE CONTROL DISTRITAL'!H16</f>
        <v>Total de Archivos de Transacción procesados</v>
      </c>
      <c r="I17" s="43">
        <v>86</v>
      </c>
      <c r="J17" s="43">
        <v>246</v>
      </c>
      <c r="K17" s="43">
        <v>164</v>
      </c>
      <c r="L17" s="43">
        <v>18</v>
      </c>
      <c r="M17" s="43">
        <v>140</v>
      </c>
      <c r="N17" s="43">
        <v>119</v>
      </c>
      <c r="O17" s="43">
        <v>139</v>
      </c>
      <c r="P17" s="43">
        <v>107</v>
      </c>
      <c r="Q17" s="43">
        <v>91</v>
      </c>
      <c r="R17" s="43">
        <v>25</v>
      </c>
      <c r="S17" s="43">
        <v>51</v>
      </c>
      <c r="T17" s="43">
        <v>76</v>
      </c>
      <c r="U17" s="43">
        <v>86</v>
      </c>
      <c r="V17" s="43">
        <v>107</v>
      </c>
      <c r="W17" s="43">
        <v>145</v>
      </c>
      <c r="X17" s="43">
        <v>120</v>
      </c>
      <c r="Y17" s="43">
        <v>106</v>
      </c>
      <c r="Z17" s="43">
        <v>109</v>
      </c>
      <c r="AA17" s="43">
        <v>166</v>
      </c>
      <c r="AB17" s="43">
        <v>75</v>
      </c>
      <c r="AC17" s="43">
        <v>0</v>
      </c>
      <c r="AD17" s="43">
        <v>0</v>
      </c>
      <c r="AE17" s="43">
        <v>0</v>
      </c>
      <c r="AF17" s="43">
        <v>0</v>
      </c>
      <c r="AG17" s="43">
        <v>0</v>
      </c>
      <c r="AH17" s="43">
        <v>0</v>
      </c>
      <c r="AI17" s="43">
        <v>0</v>
      </c>
      <c r="AJ17" s="43">
        <v>0</v>
      </c>
      <c r="AK17" s="43">
        <v>0</v>
      </c>
      <c r="AL17" s="43">
        <v>0</v>
      </c>
      <c r="AM17" s="43">
        <v>0</v>
      </c>
      <c r="AN17" s="43">
        <v>0</v>
      </c>
      <c r="AO17" s="43">
        <v>0</v>
      </c>
      <c r="AP17" s="43">
        <v>0</v>
      </c>
      <c r="AQ17" s="43">
        <v>0</v>
      </c>
      <c r="AR17" s="43">
        <v>0</v>
      </c>
      <c r="AS17" s="118"/>
    </row>
    <row r="18" spans="1:57" s="45" customFormat="1" ht="8.1" customHeight="1" thickTop="1" thickBot="1" x14ac:dyDescent="0.3">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44"/>
      <c r="AU18" s="44"/>
      <c r="AV18" s="44"/>
      <c r="AW18" s="44"/>
      <c r="AX18" s="44"/>
      <c r="AY18" s="44"/>
      <c r="AZ18" s="44"/>
      <c r="BA18" s="44"/>
      <c r="BB18" s="44"/>
      <c r="BC18" s="44"/>
      <c r="BD18" s="44"/>
      <c r="BE18" s="44"/>
    </row>
    <row r="19" spans="1:57" s="3" customFormat="1" ht="50.1" customHeight="1" thickTop="1" thickBot="1" x14ac:dyDescent="0.3">
      <c r="A19" s="117">
        <f>'PANEL DE CONTROL DISTRITAL'!A18</f>
        <v>4</v>
      </c>
      <c r="B19" s="119" t="str">
        <f>'PANEL DE CONTROL DISTRITAL'!B18</f>
        <v>CONCILIACIÓN</v>
      </c>
      <c r="C19" s="116" t="str">
        <f>'PANEL DE CONTROL DISTRITAL'!C18</f>
        <v>Responsable de Módulo</v>
      </c>
      <c r="D19" s="120" t="str">
        <f>'PANEL DE CONTROL DISTRITAL'!D18</f>
        <v xml:space="preserve">Credenciales disponibles para entrega = </v>
      </c>
      <c r="E19" s="116" t="str">
        <f>'PANEL DE CONTROL DISTRITAL'!E18</f>
        <v>((Credenciales recibidas - Credenciales inconsistentes) / Credenciales recibidas) x 100</v>
      </c>
      <c r="F19" s="121" t="str">
        <f>'PANEL DE CONTROL DISTRITAL'!F18</f>
        <v>Semanal (remesa)</v>
      </c>
      <c r="G19" s="122">
        <f>'PANEL DE CONTROL DISTRITAL'!G18</f>
        <v>0.9</v>
      </c>
      <c r="H19" s="28" t="str">
        <f>'PANEL DE CONTROL DISTRITAL'!H18</f>
        <v xml:space="preserve">Credenciales Recibidas - Credenciales inconsistentes </v>
      </c>
      <c r="I19" s="26">
        <v>329</v>
      </c>
      <c r="J19" s="26">
        <v>658</v>
      </c>
      <c r="K19" s="26">
        <v>608</v>
      </c>
      <c r="L19" s="26">
        <v>50</v>
      </c>
      <c r="M19" s="26">
        <v>337</v>
      </c>
      <c r="N19" s="26">
        <v>128</v>
      </c>
      <c r="O19" s="26">
        <v>143</v>
      </c>
      <c r="P19" s="26">
        <v>119</v>
      </c>
      <c r="Q19" s="26">
        <v>98</v>
      </c>
      <c r="R19" s="26">
        <v>14</v>
      </c>
      <c r="S19" s="26">
        <v>78</v>
      </c>
      <c r="T19" s="26">
        <v>49</v>
      </c>
      <c r="U19" s="26">
        <v>97</v>
      </c>
      <c r="V19" s="26">
        <v>114</v>
      </c>
      <c r="W19" s="26">
        <v>133</v>
      </c>
      <c r="X19" s="26">
        <v>130</v>
      </c>
      <c r="Y19" s="26">
        <v>102</v>
      </c>
      <c r="Z19" s="26">
        <v>117</v>
      </c>
      <c r="AA19" s="26">
        <v>132</v>
      </c>
      <c r="AB19" s="26">
        <v>27</v>
      </c>
      <c r="AC19" s="26">
        <v>118</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118">
        <f>IFERROR(SUM(I19:AR19)/SUM(I20:AR20),0)</f>
        <v>1</v>
      </c>
    </row>
    <row r="20" spans="1:57" s="3" customFormat="1" ht="50.1" customHeight="1" thickTop="1" thickBot="1" x14ac:dyDescent="0.3">
      <c r="A20" s="117"/>
      <c r="B20" s="119"/>
      <c r="C20" s="116"/>
      <c r="D20" s="120"/>
      <c r="E20" s="116"/>
      <c r="F20" s="121"/>
      <c r="G20" s="122"/>
      <c r="H20" s="28" t="str">
        <f>'PANEL DE CONTROL DISTRITAL'!H19</f>
        <v xml:space="preserve">Credenciales recibidas </v>
      </c>
      <c r="I20" s="43">
        <v>329</v>
      </c>
      <c r="J20" s="43">
        <v>658</v>
      </c>
      <c r="K20" s="43">
        <v>608</v>
      </c>
      <c r="L20" s="43">
        <v>50</v>
      </c>
      <c r="M20" s="43">
        <v>337</v>
      </c>
      <c r="N20" s="43">
        <v>128</v>
      </c>
      <c r="O20" s="43">
        <v>143</v>
      </c>
      <c r="P20" s="43">
        <v>119</v>
      </c>
      <c r="Q20" s="43">
        <v>98</v>
      </c>
      <c r="R20" s="43">
        <v>14</v>
      </c>
      <c r="S20" s="43">
        <v>78</v>
      </c>
      <c r="T20" s="43">
        <v>49</v>
      </c>
      <c r="U20" s="43">
        <v>97</v>
      </c>
      <c r="V20" s="43">
        <v>114</v>
      </c>
      <c r="W20" s="43">
        <v>133</v>
      </c>
      <c r="X20" s="43">
        <v>130</v>
      </c>
      <c r="Y20" s="43">
        <v>102</v>
      </c>
      <c r="Z20" s="43">
        <v>117</v>
      </c>
      <c r="AA20" s="43">
        <v>132</v>
      </c>
      <c r="AB20" s="43">
        <v>27</v>
      </c>
      <c r="AC20" s="43">
        <v>118</v>
      </c>
      <c r="AD20" s="43">
        <v>0</v>
      </c>
      <c r="AE20" s="43">
        <v>0</v>
      </c>
      <c r="AF20" s="43">
        <v>0</v>
      </c>
      <c r="AG20" s="43">
        <v>0</v>
      </c>
      <c r="AH20" s="43">
        <v>0</v>
      </c>
      <c r="AI20" s="43">
        <v>0</v>
      </c>
      <c r="AJ20" s="43">
        <v>0</v>
      </c>
      <c r="AK20" s="43">
        <v>0</v>
      </c>
      <c r="AL20" s="43">
        <v>0</v>
      </c>
      <c r="AM20" s="43">
        <v>0</v>
      </c>
      <c r="AN20" s="43">
        <v>0</v>
      </c>
      <c r="AO20" s="43">
        <v>0</v>
      </c>
      <c r="AP20" s="43">
        <v>0</v>
      </c>
      <c r="AQ20" s="43">
        <v>0</v>
      </c>
      <c r="AR20" s="43">
        <v>0</v>
      </c>
      <c r="AS20" s="118"/>
    </row>
    <row r="21" spans="1:57" s="45" customFormat="1" ht="8.1" customHeight="1" thickTop="1" thickBot="1" x14ac:dyDescent="0.3">
      <c r="A21" s="46"/>
      <c r="B21" s="47"/>
      <c r="C21" s="48"/>
      <c r="D21" s="49"/>
      <c r="E21" s="48"/>
      <c r="F21" s="50"/>
      <c r="G21" s="51"/>
      <c r="H21" s="52"/>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4"/>
      <c r="AT21" s="44"/>
      <c r="AU21" s="44"/>
      <c r="AV21" s="44"/>
      <c r="AW21" s="44"/>
      <c r="AX21" s="44"/>
      <c r="AY21" s="44"/>
      <c r="AZ21" s="44"/>
      <c r="BA21" s="44"/>
      <c r="BB21" s="44"/>
      <c r="BC21" s="44"/>
      <c r="BD21" s="44"/>
      <c r="BE21" s="44"/>
    </row>
    <row r="22" spans="1:57" s="3" customFormat="1" ht="50.1" customHeight="1" thickTop="1" thickBot="1" x14ac:dyDescent="0.3">
      <c r="A22" s="117">
        <f>'PANEL DE CONTROL DISTRITAL'!A21</f>
        <v>5</v>
      </c>
      <c r="B22" s="119" t="str">
        <f>'PANEL DE CONTROL DISTRITAL'!B21</f>
        <v>CONCILIACIÓN</v>
      </c>
      <c r="C22" s="116" t="str">
        <f>'PANEL DE CONTROL DISTRITAL'!C21</f>
        <v>Responsable de Módulo</v>
      </c>
      <c r="D22" s="120" t="str">
        <f>'PANEL DE CONTROL DISTRITAL'!D21</f>
        <v xml:space="preserve">Credenciales disponibles para entrega = </v>
      </c>
      <c r="E22" s="116" t="str">
        <f>'PANEL DE CONTROL DISTRITAL'!E21</f>
        <v>(Credenciales en resguardo / Credenciales totales en SIIRFE disponibles para entrega) x 100</v>
      </c>
      <c r="F22" s="121" t="str">
        <f>'PANEL DE CONTROL DISTRITAL'!F21</f>
        <v>Semanal (remesa)</v>
      </c>
      <c r="G22" s="122">
        <f>'PANEL DE CONTROL DISTRITAL'!G21</f>
        <v>1</v>
      </c>
      <c r="H22" s="28" t="str">
        <f>'PANEL DE CONTROL DISTRITAL'!H21</f>
        <v>Credenciales en resguardo</v>
      </c>
      <c r="I22" s="26">
        <v>1022</v>
      </c>
      <c r="J22" s="26">
        <v>1278</v>
      </c>
      <c r="K22" s="26">
        <v>1485</v>
      </c>
      <c r="L22" s="26">
        <v>1387</v>
      </c>
      <c r="M22" s="26">
        <v>915</v>
      </c>
      <c r="N22" s="26">
        <v>372</v>
      </c>
      <c r="O22" s="26">
        <v>273</v>
      </c>
      <c r="P22" s="26">
        <v>229</v>
      </c>
      <c r="Q22" s="26">
        <v>162</v>
      </c>
      <c r="R22" s="26">
        <v>164</v>
      </c>
      <c r="S22" s="26">
        <v>154</v>
      </c>
      <c r="T22" s="26">
        <v>119</v>
      </c>
      <c r="U22" s="26">
        <v>140</v>
      </c>
      <c r="V22" s="26">
        <v>167</v>
      </c>
      <c r="W22" s="26">
        <v>187</v>
      </c>
      <c r="X22" s="26">
        <v>165</v>
      </c>
      <c r="Y22" s="26">
        <v>112</v>
      </c>
      <c r="Z22" s="26">
        <v>124</v>
      </c>
      <c r="AA22" s="26">
        <v>139</v>
      </c>
      <c r="AB22" s="26">
        <v>131</v>
      </c>
      <c r="AC22" s="26">
        <v>82</v>
      </c>
      <c r="AD22" s="26">
        <v>19</v>
      </c>
      <c r="AE22" s="26">
        <v>0</v>
      </c>
      <c r="AF22" s="26">
        <v>0</v>
      </c>
      <c r="AG22" s="26">
        <v>0</v>
      </c>
      <c r="AH22" s="26">
        <v>0</v>
      </c>
      <c r="AI22" s="26">
        <v>0</v>
      </c>
      <c r="AJ22" s="26">
        <v>0</v>
      </c>
      <c r="AK22" s="26">
        <v>0</v>
      </c>
      <c r="AL22" s="26">
        <v>0</v>
      </c>
      <c r="AM22" s="26">
        <v>0</v>
      </c>
      <c r="AN22" s="26">
        <v>0</v>
      </c>
      <c r="AO22" s="26">
        <v>0</v>
      </c>
      <c r="AP22" s="26">
        <v>0</v>
      </c>
      <c r="AQ22" s="26">
        <v>0</v>
      </c>
      <c r="AR22" s="26">
        <v>0</v>
      </c>
      <c r="AS22" s="118">
        <f>IFERROR(SUM(I22:AR22)/SUM(I23:AR23),0)</f>
        <v>1</v>
      </c>
    </row>
    <row r="23" spans="1:57" s="3" customFormat="1" ht="50.1" customHeight="1" thickTop="1" thickBot="1" x14ac:dyDescent="0.3">
      <c r="A23" s="117"/>
      <c r="B23" s="119"/>
      <c r="C23" s="116"/>
      <c r="D23" s="120"/>
      <c r="E23" s="116"/>
      <c r="F23" s="121"/>
      <c r="G23" s="122"/>
      <c r="H23" s="28" t="str">
        <f>'PANEL DE CONTROL DISTRITAL'!H22</f>
        <v>Credenciales totales en SIIRFE disponibles para entrega</v>
      </c>
      <c r="I23" s="43">
        <v>1022</v>
      </c>
      <c r="J23" s="43">
        <v>1278</v>
      </c>
      <c r="K23" s="43">
        <v>1485</v>
      </c>
      <c r="L23" s="43">
        <v>1387</v>
      </c>
      <c r="M23" s="43">
        <v>915</v>
      </c>
      <c r="N23" s="43">
        <v>372</v>
      </c>
      <c r="O23" s="43">
        <v>273</v>
      </c>
      <c r="P23" s="43">
        <v>229</v>
      </c>
      <c r="Q23" s="43">
        <v>162</v>
      </c>
      <c r="R23" s="43">
        <v>164</v>
      </c>
      <c r="S23" s="43">
        <v>154</v>
      </c>
      <c r="T23" s="43">
        <v>119</v>
      </c>
      <c r="U23" s="43">
        <v>140</v>
      </c>
      <c r="V23" s="43">
        <v>167</v>
      </c>
      <c r="W23" s="43">
        <v>187</v>
      </c>
      <c r="X23" s="43">
        <v>165</v>
      </c>
      <c r="Y23" s="43">
        <v>112</v>
      </c>
      <c r="Z23" s="43">
        <v>124</v>
      </c>
      <c r="AA23" s="43">
        <v>139</v>
      </c>
      <c r="AB23" s="43">
        <v>131</v>
      </c>
      <c r="AC23" s="43">
        <v>82</v>
      </c>
      <c r="AD23" s="43">
        <v>19</v>
      </c>
      <c r="AE23" s="43">
        <v>0</v>
      </c>
      <c r="AF23" s="43">
        <v>0</v>
      </c>
      <c r="AG23" s="43">
        <v>0</v>
      </c>
      <c r="AH23" s="43">
        <v>0</v>
      </c>
      <c r="AI23" s="43">
        <v>0</v>
      </c>
      <c r="AJ23" s="43">
        <v>0</v>
      </c>
      <c r="AK23" s="43">
        <v>0</v>
      </c>
      <c r="AL23" s="43">
        <v>0</v>
      </c>
      <c r="AM23" s="43">
        <v>0</v>
      </c>
      <c r="AN23" s="43">
        <v>0</v>
      </c>
      <c r="AO23" s="43">
        <v>0</v>
      </c>
      <c r="AP23" s="43">
        <v>0</v>
      </c>
      <c r="AQ23" s="43">
        <v>0</v>
      </c>
      <c r="AR23" s="43">
        <v>0</v>
      </c>
      <c r="AS23" s="118"/>
    </row>
    <row r="24" spans="1:57" s="4" customFormat="1" ht="15" thickTop="1" thickBot="1" x14ac:dyDescent="0.3">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row>
    <row r="25" spans="1:57" ht="50.1" customHeight="1" thickTop="1" thickBot="1" x14ac:dyDescent="0.3">
      <c r="A25" s="117">
        <f>'PANEL DE CONTROL DISTRITAL'!A24</f>
        <v>6</v>
      </c>
      <c r="B25" s="119" t="str">
        <f>'PANEL DE CONTROL DISTRITAL'!B24</f>
        <v>ENTREGA</v>
      </c>
      <c r="C25" s="116" t="str">
        <f>'PANEL DE CONTROL DISTRITAL'!C24</f>
        <v>Operador de Equipo Tecnológico</v>
      </c>
      <c r="D25" s="120" t="str">
        <f>'PANEL DE CONTROL DISTRITAL'!D24</f>
        <v xml:space="preserve">Efectividad de entrega de CPV en MAC = </v>
      </c>
      <c r="E25" s="116" t="str">
        <f>'PANEL DE CONTROL DISTRITAL'!E24</f>
        <v>(Total de credenciales entregadas / Total de credenciales solicitadas) x 100</v>
      </c>
      <c r="F25" s="121" t="str">
        <f>'PANEL DE CONTROL DISTRITAL'!F24</f>
        <v>Semanal (remesa)</v>
      </c>
      <c r="G25" s="122">
        <f>'PANEL DE CONTROL DISTRITAL'!G24</f>
        <v>0.9</v>
      </c>
      <c r="H25" s="28" t="str">
        <f>'PANEL DE CONTROL DISTRITAL'!H24</f>
        <v xml:space="preserve">Total de credenciales entregadas </v>
      </c>
      <c r="I25" s="26">
        <v>169</v>
      </c>
      <c r="J25" s="26">
        <v>402</v>
      </c>
      <c r="K25" s="26">
        <v>400</v>
      </c>
      <c r="L25" s="26">
        <v>148</v>
      </c>
      <c r="M25" s="26">
        <v>809</v>
      </c>
      <c r="N25" s="26">
        <v>671</v>
      </c>
      <c r="O25" s="26">
        <v>235</v>
      </c>
      <c r="P25" s="26">
        <v>163</v>
      </c>
      <c r="Q25" s="26">
        <v>12</v>
      </c>
      <c r="R25" s="26">
        <v>0</v>
      </c>
      <c r="S25" s="26">
        <v>88</v>
      </c>
      <c r="T25" s="26">
        <v>84</v>
      </c>
      <c r="U25" s="26">
        <v>76</v>
      </c>
      <c r="V25" s="26">
        <v>87</v>
      </c>
      <c r="W25" s="26">
        <v>113</v>
      </c>
      <c r="X25" s="26">
        <v>152</v>
      </c>
      <c r="Y25" s="26">
        <v>155</v>
      </c>
      <c r="Z25" s="26">
        <v>105</v>
      </c>
      <c r="AA25" s="26">
        <v>117</v>
      </c>
      <c r="AB25" s="26">
        <v>35</v>
      </c>
      <c r="AC25" s="26">
        <v>167</v>
      </c>
      <c r="AD25" s="26">
        <v>63</v>
      </c>
      <c r="AE25" s="26">
        <v>0</v>
      </c>
      <c r="AF25" s="26">
        <v>0</v>
      </c>
      <c r="AG25" s="26">
        <v>0</v>
      </c>
      <c r="AH25" s="26">
        <v>0</v>
      </c>
      <c r="AI25" s="26">
        <v>0</v>
      </c>
      <c r="AJ25" s="26">
        <v>0</v>
      </c>
      <c r="AK25" s="26">
        <v>0</v>
      </c>
      <c r="AL25" s="26">
        <v>0</v>
      </c>
      <c r="AM25" s="26">
        <v>0</v>
      </c>
      <c r="AN25" s="26">
        <v>0</v>
      </c>
      <c r="AO25" s="26">
        <v>0</v>
      </c>
      <c r="AP25" s="26">
        <v>0</v>
      </c>
      <c r="AQ25" s="26">
        <v>0</v>
      </c>
      <c r="AR25" s="26">
        <v>0</v>
      </c>
      <c r="AS25" s="118">
        <f>IFERROR(SUM(I25:AR25)/SUM(I26:AR26),0)</f>
        <v>1</v>
      </c>
    </row>
    <row r="26" spans="1:57" ht="50.1" customHeight="1" thickTop="1" thickBot="1" x14ac:dyDescent="0.3">
      <c r="A26" s="117"/>
      <c r="B26" s="119"/>
      <c r="C26" s="116"/>
      <c r="D26" s="120"/>
      <c r="E26" s="116"/>
      <c r="F26" s="121"/>
      <c r="G26" s="122"/>
      <c r="H26" s="28" t="str">
        <f>'PANEL DE CONTROL DISTRITAL'!H25</f>
        <v xml:space="preserve"> Total de credenciales solicitadas</v>
      </c>
      <c r="I26" s="43">
        <v>169</v>
      </c>
      <c r="J26" s="43">
        <v>402</v>
      </c>
      <c r="K26" s="43">
        <v>400</v>
      </c>
      <c r="L26" s="43">
        <v>148</v>
      </c>
      <c r="M26" s="43">
        <v>809</v>
      </c>
      <c r="N26" s="43">
        <v>671</v>
      </c>
      <c r="O26" s="43">
        <v>235</v>
      </c>
      <c r="P26" s="43">
        <v>163</v>
      </c>
      <c r="Q26" s="43">
        <v>12</v>
      </c>
      <c r="R26" s="43">
        <v>0</v>
      </c>
      <c r="S26" s="43">
        <v>88</v>
      </c>
      <c r="T26" s="43">
        <v>84</v>
      </c>
      <c r="U26" s="43">
        <v>76</v>
      </c>
      <c r="V26" s="43">
        <v>87</v>
      </c>
      <c r="W26" s="43">
        <v>113</v>
      </c>
      <c r="X26" s="43">
        <v>152</v>
      </c>
      <c r="Y26" s="43">
        <v>155</v>
      </c>
      <c r="Z26" s="43">
        <v>105</v>
      </c>
      <c r="AA26" s="43">
        <v>117</v>
      </c>
      <c r="AB26" s="43">
        <v>35</v>
      </c>
      <c r="AC26" s="43">
        <v>167</v>
      </c>
      <c r="AD26" s="43">
        <v>63</v>
      </c>
      <c r="AE26" s="43">
        <v>0</v>
      </c>
      <c r="AF26" s="43">
        <v>0</v>
      </c>
      <c r="AG26" s="43">
        <v>0</v>
      </c>
      <c r="AH26" s="43">
        <v>0</v>
      </c>
      <c r="AI26" s="43">
        <v>0</v>
      </c>
      <c r="AJ26" s="43">
        <v>0</v>
      </c>
      <c r="AK26" s="43">
        <v>0</v>
      </c>
      <c r="AL26" s="43">
        <v>0</v>
      </c>
      <c r="AM26" s="43">
        <v>0</v>
      </c>
      <c r="AN26" s="43">
        <v>0</v>
      </c>
      <c r="AO26" s="43">
        <v>0</v>
      </c>
      <c r="AP26" s="43">
        <v>0</v>
      </c>
      <c r="AQ26" s="43">
        <v>0</v>
      </c>
      <c r="AR26" s="43">
        <v>0</v>
      </c>
      <c r="AS26" s="118"/>
    </row>
    <row r="27" spans="1:57" ht="15.75" customHeight="1" thickTop="1" x14ac:dyDescent="0.25">
      <c r="B27" s="1" t="s">
        <v>91</v>
      </c>
      <c r="H27" s="55"/>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15"/>
    </row>
    <row r="28" spans="1:57" ht="15.75" customHeight="1" x14ac:dyDescent="0.25">
      <c r="H28" s="57"/>
    </row>
    <row r="29" spans="1:57" ht="15.75" customHeight="1" x14ac:dyDescent="0.25">
      <c r="H29" s="57"/>
      <c r="I29" s="129" t="s">
        <v>92</v>
      </c>
      <c r="J29" s="129"/>
      <c r="K29" s="129"/>
      <c r="L29" s="129"/>
    </row>
    <row r="30" spans="1:57" ht="15.75" customHeight="1" x14ac:dyDescent="0.25">
      <c r="H30" s="57"/>
      <c r="I30" s="9"/>
      <c r="J30" s="10" t="s">
        <v>93</v>
      </c>
      <c r="K30" s="10"/>
      <c r="L30" s="10"/>
    </row>
    <row r="31" spans="1:57" ht="39" customHeight="1" x14ac:dyDescent="0.25">
      <c r="H31" s="57"/>
      <c r="I31" s="11"/>
      <c r="J31" s="10" t="s">
        <v>94</v>
      </c>
      <c r="K31" s="10"/>
      <c r="L31" s="10"/>
    </row>
    <row r="32" spans="1:57" ht="30" customHeight="1" x14ac:dyDescent="0.25">
      <c r="H32" s="57"/>
      <c r="I32" s="12"/>
      <c r="J32" s="10" t="s">
        <v>95</v>
      </c>
      <c r="K32" s="10"/>
      <c r="L32" s="10"/>
    </row>
    <row r="33" spans="2:13" ht="30" customHeight="1" thickBot="1" x14ac:dyDescent="0.3">
      <c r="H33" s="57"/>
      <c r="I33" s="10"/>
      <c r="J33" s="10"/>
      <c r="K33" s="10"/>
      <c r="L33" s="10"/>
    </row>
    <row r="34" spans="2:13" ht="30" customHeight="1" thickTop="1" thickBot="1" x14ac:dyDescent="0.3">
      <c r="B34" s="130" t="s">
        <v>96</v>
      </c>
      <c r="C34" s="130"/>
      <c r="D34" s="130"/>
      <c r="E34" s="130"/>
      <c r="F34" s="130"/>
      <c r="G34" s="130"/>
      <c r="H34" s="130"/>
      <c r="I34" s="130"/>
      <c r="J34" s="130"/>
      <c r="K34" s="130"/>
      <c r="L34" s="130"/>
      <c r="M34" s="131"/>
    </row>
    <row r="35" spans="2:13" ht="30" customHeight="1" thickTop="1" thickBot="1" x14ac:dyDescent="0.3">
      <c r="B35" s="132" t="s">
        <v>97</v>
      </c>
      <c r="C35" s="132"/>
      <c r="D35" s="132"/>
      <c r="E35" s="132"/>
      <c r="F35" s="132"/>
      <c r="G35" s="133"/>
      <c r="H35" s="134" t="s">
        <v>98</v>
      </c>
      <c r="I35" s="132"/>
      <c r="J35" s="132"/>
      <c r="K35" s="132"/>
      <c r="L35" s="132"/>
      <c r="M35" s="133"/>
    </row>
    <row r="36" spans="2:13" ht="30" customHeight="1" thickTop="1" x14ac:dyDescent="0.25">
      <c r="B36" s="123"/>
      <c r="C36" s="124"/>
      <c r="D36" s="124"/>
      <c r="E36" s="124"/>
      <c r="F36" s="124"/>
      <c r="G36" s="125"/>
      <c r="H36" s="123"/>
      <c r="I36" s="124"/>
      <c r="J36" s="124"/>
      <c r="K36" s="124"/>
      <c r="L36" s="124"/>
      <c r="M36" s="125"/>
    </row>
    <row r="37" spans="2:13" ht="30" customHeight="1" thickBot="1" x14ac:dyDescent="0.3">
      <c r="B37" s="126"/>
      <c r="C37" s="127"/>
      <c r="D37" s="127"/>
      <c r="E37" s="127"/>
      <c r="F37" s="127"/>
      <c r="G37" s="128"/>
      <c r="H37" s="126"/>
      <c r="I37" s="127"/>
      <c r="J37" s="127"/>
      <c r="K37" s="127"/>
      <c r="L37" s="127"/>
      <c r="M37" s="128"/>
    </row>
    <row r="38" spans="2:13" ht="30" customHeight="1" thickTop="1" x14ac:dyDescent="0.25"/>
  </sheetData>
  <mergeCells count="70">
    <mergeCell ref="I29:L29"/>
    <mergeCell ref="B34:M34"/>
    <mergeCell ref="B35:G35"/>
    <mergeCell ref="H35:M35"/>
    <mergeCell ref="B36:G37"/>
    <mergeCell ref="H36:M37"/>
    <mergeCell ref="A1:AS1"/>
    <mergeCell ref="F2:G2"/>
    <mergeCell ref="A4:AS4"/>
    <mergeCell ref="A5:AS5"/>
    <mergeCell ref="F10:F11"/>
    <mergeCell ref="G10:G11"/>
    <mergeCell ref="AS10:AS11"/>
    <mergeCell ref="A6:A9"/>
    <mergeCell ref="B6:H6"/>
    <mergeCell ref="I6:AR6"/>
    <mergeCell ref="AS6:AS9"/>
    <mergeCell ref="B7:D7"/>
    <mergeCell ref="E7:H7"/>
    <mergeCell ref="I7:AR7"/>
    <mergeCell ref="B8:AR8"/>
    <mergeCell ref="A12:AS12"/>
    <mergeCell ref="A10:A11"/>
    <mergeCell ref="B10:B11"/>
    <mergeCell ref="C10:C11"/>
    <mergeCell ref="D10:D11"/>
    <mergeCell ref="E10:E11"/>
    <mergeCell ref="F13:F14"/>
    <mergeCell ref="G13:G14"/>
    <mergeCell ref="AS13:AS14"/>
    <mergeCell ref="A15:AS15"/>
    <mergeCell ref="A13:A14"/>
    <mergeCell ref="B13:B14"/>
    <mergeCell ref="C13:C14"/>
    <mergeCell ref="D13:D14"/>
    <mergeCell ref="E13:E14"/>
    <mergeCell ref="F16:F17"/>
    <mergeCell ref="G16:G17"/>
    <mergeCell ref="AS16:AS17"/>
    <mergeCell ref="A18:AS18"/>
    <mergeCell ref="A16:A17"/>
    <mergeCell ref="B16:B17"/>
    <mergeCell ref="C16:C17"/>
    <mergeCell ref="D16:D17"/>
    <mergeCell ref="E16:E17"/>
    <mergeCell ref="E22:E23"/>
    <mergeCell ref="G19:G20"/>
    <mergeCell ref="AS19:AS20"/>
    <mergeCell ref="A19:A20"/>
    <mergeCell ref="B19:B20"/>
    <mergeCell ref="C19:C20"/>
    <mergeCell ref="D19:D20"/>
    <mergeCell ref="E19:E20"/>
    <mergeCell ref="F19:F20"/>
    <mergeCell ref="F22:F23"/>
    <mergeCell ref="G22:G23"/>
    <mergeCell ref="AS22:AS23"/>
    <mergeCell ref="A22:A23"/>
    <mergeCell ref="B22:B23"/>
    <mergeCell ref="C22:C23"/>
    <mergeCell ref="D22:D23"/>
    <mergeCell ref="G25:G26"/>
    <mergeCell ref="AS25:AS26"/>
    <mergeCell ref="A24:AS24"/>
    <mergeCell ref="A25:A26"/>
    <mergeCell ref="B25:B26"/>
    <mergeCell ref="C25:C26"/>
    <mergeCell ref="D25:D26"/>
    <mergeCell ref="E25:E26"/>
    <mergeCell ref="F25:F26"/>
  </mergeCells>
  <phoneticPr fontId="29" type="noConversion"/>
  <conditionalFormatting sqref="I21:AR21">
    <cfRule type="colorScale" priority="398">
      <colorScale>
        <cfvo type="min"/>
        <cfvo type="percentile" val="50"/>
        <cfvo type="max"/>
        <color rgb="FFE98BD7"/>
        <color rgb="FFD5007F"/>
        <color rgb="FF950054"/>
      </colorScale>
    </cfRule>
  </conditionalFormatting>
  <conditionalFormatting sqref="AS10">
    <cfRule type="cellIs" dxfId="33" priority="18" operator="greaterThan">
      <formula>95%</formula>
    </cfRule>
    <cfRule type="cellIs" dxfId="32" priority="19" operator="greaterThanOrEqual">
      <formula>90%</formula>
    </cfRule>
    <cfRule type="cellIs" dxfId="31" priority="20" operator="lessThan">
      <formula>89.99%</formula>
    </cfRule>
  </conditionalFormatting>
  <conditionalFormatting sqref="AS13">
    <cfRule type="cellIs" dxfId="30" priority="15" operator="greaterThan">
      <formula>95%</formula>
    </cfRule>
    <cfRule type="cellIs" dxfId="29" priority="16" operator="greaterThanOrEqual">
      <formula>90%</formula>
    </cfRule>
    <cfRule type="cellIs" dxfId="28" priority="17" operator="lessThan">
      <formula>89.99%</formula>
    </cfRule>
  </conditionalFormatting>
  <conditionalFormatting sqref="AS16">
    <cfRule type="cellIs" dxfId="27" priority="12" operator="greaterThan">
      <formula>95%</formula>
    </cfRule>
    <cfRule type="cellIs" dxfId="26" priority="13" operator="greaterThanOrEqual">
      <formula>90%</formula>
    </cfRule>
    <cfRule type="cellIs" dxfId="25" priority="14" operator="lessThan">
      <formula>89.99%</formula>
    </cfRule>
  </conditionalFormatting>
  <conditionalFormatting sqref="AS19">
    <cfRule type="cellIs" dxfId="24" priority="9" operator="greaterThan">
      <formula>95%</formula>
    </cfRule>
    <cfRule type="cellIs" dxfId="23" priority="10" operator="greaterThanOrEqual">
      <formula>90%</formula>
    </cfRule>
    <cfRule type="cellIs" dxfId="22" priority="11" operator="lessThan">
      <formula>89.99%</formula>
    </cfRule>
  </conditionalFormatting>
  <conditionalFormatting sqref="AS22">
    <cfRule type="cellIs" dxfId="21" priority="1" operator="greaterThanOrEqual">
      <formula>100%</formula>
    </cfRule>
    <cfRule type="cellIs" dxfId="20" priority="2" operator="lessThan">
      <formula>99.99%</formula>
    </cfRule>
  </conditionalFormatting>
  <conditionalFormatting sqref="AS25">
    <cfRule type="cellIs" dxfId="19" priority="3" operator="greaterThan">
      <formula>95%</formula>
    </cfRule>
    <cfRule type="cellIs" dxfId="18" priority="4" operator="greaterThanOrEqual">
      <formula>90%</formula>
    </cfRule>
    <cfRule type="cellIs" dxfId="17" priority="5" operator="lessThan">
      <formula>89.99%</formula>
    </cfRule>
  </conditionalFormatting>
  <dataValidations disablePrompts="1" count="1">
    <dataValidation showDropDown="1" showInputMessage="1" showErrorMessage="1" sqref="C21 G19:G23 G10:G11 G16:G17 G13:G14 G25:G26" xr:uid="{FDA30875-ACE8-40F0-BC86-BCBBD4D68FBE}"/>
  </dataValidations>
  <printOptions horizontalCentered="1"/>
  <pageMargins left="0.23622047244094491" right="0.23622047244094491" top="0.74803149606299213" bottom="0.74803149606299213" header="0.31496062992125984" footer="0.31496062992125984"/>
  <pageSetup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8DB2D399C8AD4BAAAAFF52CCD54D7A" ma:contentTypeVersion="0" ma:contentTypeDescription="Crear nuevo documento." ma:contentTypeScope="" ma:versionID="6f5250e81cb3a8914aa284c5434f391a">
  <xsd:schema xmlns:xsd="http://www.w3.org/2001/XMLSchema" xmlns:xs="http://www.w3.org/2001/XMLSchema" xmlns:p="http://schemas.microsoft.com/office/2006/metadata/properties" xmlns:ns2="d4ea72f7-698a-4710-9b83-5c5b7609dc8a" targetNamespace="http://schemas.microsoft.com/office/2006/metadata/properties" ma:root="true" ma:fieldsID="4e339b20546a0314c9f5729d075ba64a" ns2:_="">
    <xsd:import namespace="d4ea72f7-698a-4710-9b83-5c5b7609dc8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a72f7-698a-4710-9b83-5c5b7609dc8a"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4ea72f7-698a-4710-9b83-5c5b7609dc8a">PJHJ36CWT4ZF-97-6373</_dlc_DocId>
    <_dlc_DocIdUrl xmlns="d4ea72f7-698a-4710-9b83-5c5b7609dc8a">
      <Url>http://intranet.itguardian.com.mx/Calidad/_layouts/DocIdRedir.aspx?ID=PJHJ36CWT4ZF-97-6373</Url>
      <Description>PJHJ36CWT4ZF-97-6373</Description>
    </_dlc_DocIdUrl>
  </documentManagement>
</p:properties>
</file>

<file path=customXml/itemProps1.xml><?xml version="1.0" encoding="utf-8"?>
<ds:datastoreItem xmlns:ds="http://schemas.openxmlformats.org/officeDocument/2006/customXml" ds:itemID="{B31DDFC6-AD0F-4E04-971E-D8C4E1D4B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a72f7-698a-4710-9b83-5c5b7609d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B71567-3370-4945-A420-85B502E4E7EF}">
  <ds:schemaRefs>
    <ds:schemaRef ds:uri="http://schemas.microsoft.com/sharepoint/events"/>
  </ds:schemaRefs>
</ds:datastoreItem>
</file>

<file path=customXml/itemProps3.xml><?xml version="1.0" encoding="utf-8"?>
<ds:datastoreItem xmlns:ds="http://schemas.openxmlformats.org/officeDocument/2006/customXml" ds:itemID="{D4FC1A81-9E6B-41C7-9F3D-FADA198D6024}">
  <ds:schemaRefs>
    <ds:schemaRef ds:uri="http://schemas.microsoft.com/sharepoint/v3/contenttype/forms"/>
  </ds:schemaRefs>
</ds:datastoreItem>
</file>

<file path=customXml/itemProps4.xml><?xml version="1.0" encoding="utf-8"?>
<ds:datastoreItem xmlns:ds="http://schemas.openxmlformats.org/officeDocument/2006/customXml" ds:itemID="{C3185E0A-896A-4DE9-8F71-746092AC2565}">
  <ds:schemaRefs>
    <ds:schemaRef ds:uri="http://schemas.microsoft.com/office/2006/metadata/properties"/>
    <ds:schemaRef ds:uri="http://schemas.microsoft.com/office/infopath/2007/PartnerControls"/>
    <ds:schemaRef ds:uri="d4ea72f7-698a-4710-9b83-5c5b7609dc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PANEL DE CONTROL DISTRITAL</vt:lpstr>
      <vt:lpstr>030151</vt:lpstr>
      <vt:lpstr>030152</vt:lpstr>
      <vt:lpstr>030153</vt:lpstr>
      <vt:lpstr>030154</vt:lpstr>
      <vt:lpstr>030155</vt:lpstr>
      <vt:lpstr>030156</vt:lpstr>
      <vt:lpstr>030157</vt:lpstr>
      <vt:lpstr>030251</vt:lpstr>
      <vt:lpstr>030252</vt:lpstr>
      <vt:lpstr>'030151'!Títulos_a_imprimir</vt:lpstr>
      <vt:lpstr>'030152'!Títulos_a_imprimir</vt:lpstr>
      <vt:lpstr>'030153'!Títulos_a_imprimir</vt:lpstr>
      <vt:lpstr>'030154'!Títulos_a_imprimir</vt:lpstr>
      <vt:lpstr>'030155'!Títulos_a_imprimir</vt:lpstr>
      <vt:lpstr>'030156'!Títulos_a_imprimir</vt:lpstr>
      <vt:lpstr>'030157'!Títulos_a_imprimir</vt:lpstr>
      <vt:lpstr>'030251'!Títulos_a_imprimir</vt:lpstr>
      <vt:lpstr>'030252'!Títulos_a_imprimir</vt:lpstr>
      <vt:lpstr>'PANEL DE CONTROL DISTRITAL'!Títulos_a_imprimir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Sánchez Sánchez</dc:creator>
  <cp:keywords/>
  <dc:description/>
  <cp:lastModifiedBy>123</cp:lastModifiedBy>
  <cp:revision/>
  <dcterms:created xsi:type="dcterms:W3CDTF">2017-02-09T16:44:50Z</dcterms:created>
  <dcterms:modified xsi:type="dcterms:W3CDTF">2024-08-06T16:24:57Z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0x010100E38DB2D399C8AD4BAAAAFF52CCD54D7A</vt:lpwstr>
  </property>
  <property fmtid="{D5CDD505-2E9C-101B-9397-08002B2CF9AE}" pid="3" name="_dlc_DocIdItemGuid">
    <vt:lpwstr>c437e133-8383-47ca-8925-3c16fbcdbf98</vt:lpwstr>
  </property>
</Properties>
</file>